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T61" i="4"/>
  <c r="E74" i="1" l="1"/>
  <c r="E84" l="1"/>
  <c r="E79"/>
  <c r="E54" l="1"/>
  <c r="G45"/>
  <c r="E65" l="1"/>
  <c r="I44" i="4" l="1"/>
  <c r="E46" i="1" l="1"/>
  <c r="E66" l="1"/>
  <c r="E63"/>
  <c r="E67"/>
  <c r="I81" l="1"/>
  <c r="H81"/>
  <c r="G81"/>
  <c r="F81"/>
  <c r="E78" l="1"/>
  <c r="E76" l="1"/>
  <c r="I45" l="1"/>
  <c r="H45"/>
  <c r="F45"/>
  <c r="E48" l="1"/>
  <c r="E49"/>
  <c r="I73" l="1"/>
  <c r="H73"/>
  <c r="G73"/>
  <c r="F73"/>
  <c r="L57" i="4" l="1"/>
  <c r="E43" i="1" l="1"/>
  <c r="E47"/>
  <c r="V58" i="4" l="1"/>
  <c r="V61" s="1"/>
  <c r="E83" i="1"/>
  <c r="F51"/>
  <c r="F60" s="1"/>
  <c r="E75"/>
  <c r="E73" s="1"/>
  <c r="K49" i="4"/>
  <c r="I49"/>
  <c r="E64" i="1"/>
  <c r="E91"/>
  <c r="E59"/>
  <c r="G51"/>
  <c r="H51"/>
  <c r="I51"/>
  <c r="I60" s="1"/>
  <c r="I114" s="1"/>
  <c r="E42"/>
  <c r="E82"/>
  <c r="E80"/>
  <c r="E70"/>
  <c r="E69"/>
  <c r="E72"/>
  <c r="E68"/>
  <c r="E62"/>
  <c r="E57"/>
  <c r="E56"/>
  <c r="E55"/>
  <c r="E53"/>
  <c r="E52"/>
  <c r="AE61" i="4"/>
  <c r="AD61"/>
  <c r="AC61"/>
  <c r="AB61"/>
  <c r="AA61"/>
  <c r="Z61"/>
  <c r="Y61"/>
  <c r="X61"/>
  <c r="W61"/>
  <c r="U61"/>
  <c r="S61"/>
  <c r="R61"/>
  <c r="P61"/>
  <c r="O61"/>
  <c r="N61"/>
  <c r="M61"/>
  <c r="L61"/>
  <c r="K61"/>
  <c r="J61"/>
  <c r="I61"/>
  <c r="H61"/>
  <c r="G61"/>
  <c r="E81" i="1" l="1"/>
  <c r="E85" s="1"/>
  <c r="G61"/>
  <c r="G115" s="1"/>
  <c r="G85"/>
  <c r="I61"/>
  <c r="I115" s="1"/>
  <c r="I85"/>
  <c r="H61"/>
  <c r="H115" s="1"/>
  <c r="H85"/>
  <c r="F61"/>
  <c r="F115" s="1"/>
  <c r="F85"/>
  <c r="F114"/>
  <c r="H60"/>
  <c r="H114" s="1"/>
  <c r="G60"/>
  <c r="G114" s="1"/>
  <c r="E61"/>
  <c r="E45"/>
  <c r="E51"/>
  <c r="E115" l="1"/>
  <c r="E60"/>
  <c r="E114" s="1"/>
</calcChain>
</file>

<file path=xl/sharedStrings.xml><?xml version="1.0" encoding="utf-8"?>
<sst xmlns="http://schemas.openxmlformats.org/spreadsheetml/2006/main" count="289" uniqueCount="226">
  <si>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</si>
  <si>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</si>
  <si>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</si>
  <si>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</si>
  <si>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</si>
  <si>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</si>
  <si>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</si>
  <si>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</si>
  <si>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</si>
  <si>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</si>
  <si>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</si>
  <si>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</si>
  <si>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</si>
  <si>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</si>
  <si>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</si>
  <si>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</si>
  <si>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</si>
  <si>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</si>
  <si>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</si>
  <si>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</si>
  <si>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</si>
  <si>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</si>
  <si>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</si>
  <si>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</si>
  <si>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</si>
  <si>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</si>
  <si>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</si>
  <si>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</si>
  <si>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</si>
  <si>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</si>
  <si>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</si>
  <si>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</si>
  <si>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</si>
  <si>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</si>
  <si>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</si>
  <si>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</si>
  <si>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</si>
  <si>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</si>
  <si>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</si>
  <si>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</si>
  <si>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</si>
  <si>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</si>
  <si>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</si>
  <si>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</si>
  <si>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</si>
  <si>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</si>
  <si>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</si>
  <si>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</si>
  <si>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</si>
  <si>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</si>
  <si>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</si>
  <si>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</si>
  <si>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</si>
  <si>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</si>
  <si>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</si>
  <si>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</si>
  <si>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</si>
  <si>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</si>
  <si>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</si>
  <si>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</si>
  <si>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</si>
  <si>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</si>
  <si>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</si>
  <si>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</si>
  <si>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</si>
  <si>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</si>
  <si>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</si>
  <si>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</si>
  <si>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</si>
  <si>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</si>
  <si>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</si>
  <si>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</si>
  <si>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</si>
  <si>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</si>
  <si>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</si>
  <si>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</si>
  <si>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</si>
  <si>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</si>
  <si>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</si>
  <si>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</si>
  <si>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</si>
  <si>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</si>
  <si>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</si>
  <si>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</si>
  <si>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</si>
  <si>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</si>
  <si>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</si>
  <si>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</si>
  <si>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</si>
  <si>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</si>
  <si>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</si>
  <si>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</si>
  <si>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</si>
  <si>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</si>
  <si>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</si>
  <si>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</si>
  <si>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</si>
  <si>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</si>
  <si>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</si>
  <si>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</si>
  <si>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</si>
  <si>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</si>
  <si>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</si>
  <si>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</si>
  <si>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</si>
  <si>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</si>
  <si>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</si>
  <si>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</si>
  <si>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</si>
  <si>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</si>
  <si>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</si>
  <si>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</si>
  <si>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</si>
  <si>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</si>
  <si>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</si>
  <si>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</si>
  <si>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</si>
  <si>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</si>
  <si>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</si>
  <si>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</si>
  <si>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</si>
  <si>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</si>
  <si>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</si>
  <si>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</si>
  <si>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</si>
  <si>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</si>
  <si>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</si>
  <si>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</si>
  <si>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</si>
  <si>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</si>
  <si>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</si>
  <si>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</si>
  <si>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</si>
  <si>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</si>
  <si>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</si>
  <si>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</si>
  <si>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</si>
  <si>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</si>
  <si>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</si>
  <si>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</si>
  <si>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</si>
  <si>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</si>
  <si>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</si>
  <si>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</si>
  <si>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</si>
  <si>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</si>
  <si>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</si>
  <si>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</si>
  <si>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</si>
  <si>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</si>
  <si>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</si>
  <si>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</si>
  <si>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</si>
  <si>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</si>
  <si>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</si>
  <si>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</si>
  <si>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</si>
  <si>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</si>
  <si>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</si>
  <si>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</si>
  <si>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</si>
  <si>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</si>
  <si>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</si>
  <si>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</si>
  <si>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</si>
  <si>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</si>
  <si>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</si>
  <si>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</si>
  <si>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</si>
  <si>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</si>
  <si>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</si>
  <si>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</si>
  <si>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</si>
  <si>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</si>
  <si>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</si>
  <si>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</si>
  <si>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</si>
  <si>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</si>
  <si>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</si>
  <si>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</si>
  <si>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RENAULT DUSTER</t>
  </si>
  <si>
    <t>санітарний транспорт</t>
  </si>
  <si>
    <t>службовий автомобіль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</si>
  <si>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</si>
  <si>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</si>
  <si>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</si>
  <si>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</si>
  <si>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</si>
  <si>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</si>
  <si>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</si>
  <si>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</si>
  <si>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</si>
  <si>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</si>
  <si>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</si>
  <si>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</si>
  <si>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</si>
  <si>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</si>
  <si>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</si>
  <si>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</si>
  <si>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</si>
  <si>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</si>
  <si>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</si>
  <si>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</si>
  <si>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</si>
  <si>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</si>
  <si>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</si>
  <si>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</si>
  <si>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</si>
  <si>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Одиниця виміру, грн</t>
  </si>
  <si>
    <t>тис. грн</t>
  </si>
  <si>
    <t>Начальник відділу  _________________________Ірина ПУЗИРЕЙ</t>
  </si>
  <si>
    <t>16000, Чернігівська область, місто Новгород-Сіверський,                 вулиця Шевченка, будинок 17</t>
  </si>
  <si>
    <t>Генеральний директор ЧЕРНЕНКО Оксана Василівна</t>
  </si>
  <si>
    <t>ФІНАНСОВИЙ ПЛАН ПІДПРИЄМСТВА НА 2026 рік</t>
  </si>
  <si>
    <t>до фінансового плану на 2026 рік</t>
  </si>
  <si>
    <t xml:space="preserve">Новгород- Сіверської міської ради  </t>
  </si>
  <si>
    <t>VIII скликання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</si>
  <si>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2026 рік </t>
  </si>
  <si>
    <t>SKODA</t>
  </si>
  <si>
    <t>FIAT</t>
  </si>
  <si>
    <t xml:space="preserve">Оновлення матеріальної технічної баз ( придбання обладнання, меблів) </t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</si>
  <si>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</si>
  <si>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Рішення 58 сесії</t>
  </si>
  <si>
    <t xml:space="preserve">                  Юрій ЛАКОЗА</t>
  </si>
  <si>
    <t xml:space="preserve">ЗАТВЕРДЖЕНО  </t>
  </si>
  <si>
    <t xml:space="preserve">29 липня 2025 року № 1623      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</si>
</sst>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9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4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4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2" fontId="6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wrapText="1"/>
    </xf>
    <xf numFmtId="0" fontId="15" fillId="0" borderId="3" xfId="0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3" fillId="0" borderId="0" xfId="0" applyFont="1"/>
    <xf numFmtId="168" fontId="1" fillId="2" borderId="3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view="pageBreakPreview" zoomScale="70" zoomScaleNormal="70" zoomScaleSheetLayoutView="70" workbookViewId="0">
      <selection activeCell="I142" sqref="I142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D1" s="145"/>
      <c r="E1" s="146"/>
      <c r="F1" s="158" t="s">
        <v>224</v>
      </c>
      <c r="G1" s="158"/>
      <c r="H1" s="158"/>
      <c r="I1" s="158"/>
    </row>
    <row r="2" spans="1:9">
      <c r="D2" s="145"/>
      <c r="E2" s="146"/>
      <c r="F2" s="156" t="s">
        <v>222</v>
      </c>
      <c r="G2" s="152"/>
    </row>
    <row r="3" spans="1:9">
      <c r="D3" s="145"/>
      <c r="E3" s="146"/>
      <c r="F3" s="1" t="s">
        <v>215</v>
      </c>
      <c r="G3" s="152"/>
    </row>
    <row r="4" spans="1:9">
      <c r="D4" s="145"/>
      <c r="E4" s="146"/>
      <c r="F4" s="153" t="s">
        <v>216</v>
      </c>
      <c r="G4" s="152"/>
    </row>
    <row r="5" spans="1:9">
      <c r="D5" s="145"/>
      <c r="E5" s="146"/>
      <c r="F5" s="157" t="s">
        <v>225</v>
      </c>
      <c r="G5" s="152"/>
    </row>
    <row r="6" spans="1:9">
      <c r="B6" s="144"/>
      <c r="C6" s="144"/>
      <c r="D6" s="145"/>
      <c r="E6" s="146"/>
      <c r="F6" s="146"/>
      <c r="G6" s="147"/>
      <c r="H6" s="146"/>
      <c r="I6" s="146"/>
    </row>
    <row r="7" spans="1:9">
      <c r="A7" s="22" t="s">
        <v>197</v>
      </c>
      <c r="C7" s="22" t="s">
        <v>194</v>
      </c>
    </row>
    <row r="8" spans="1:9" ht="27" customHeight="1">
      <c r="A8" s="87" t="s">
        <v>198</v>
      </c>
      <c r="C8" s="86" t="s">
        <v>195</v>
      </c>
      <c r="E8" s="86"/>
      <c r="F8" s="86"/>
      <c r="G8" s="86"/>
      <c r="H8" s="86"/>
      <c r="I8" s="86"/>
    </row>
    <row r="9" spans="1:9" ht="41.25" customHeight="1">
      <c r="A9" s="1" t="s">
        <v>210</v>
      </c>
      <c r="C9" s="22" t="s">
        <v>221</v>
      </c>
      <c r="E9" s="22"/>
      <c r="F9" s="22"/>
      <c r="G9" s="22"/>
      <c r="H9" s="22"/>
      <c r="I9" s="22"/>
    </row>
    <row r="10" spans="1:9" ht="25.5" customHeight="1">
      <c r="A10" s="45" t="s">
        <v>199</v>
      </c>
      <c r="C10" s="45" t="s">
        <v>196</v>
      </c>
      <c r="E10" s="114"/>
      <c r="F10" s="114"/>
      <c r="G10" s="114"/>
      <c r="H10" s="114"/>
      <c r="I10" s="114"/>
    </row>
    <row r="11" spans="1:9" ht="35.25" customHeight="1">
      <c r="A11" s="1" t="s">
        <v>185</v>
      </c>
      <c r="C11" s="1" t="s">
        <v>200</v>
      </c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C13" s="46" t="s">
        <v>188</v>
      </c>
      <c r="H13" s="3" t="s">
        <v>0</v>
      </c>
      <c r="I13" s="8" t="s">
        <v>19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63" t="s">
        <v>4</v>
      </c>
      <c r="I17" s="164"/>
    </row>
    <row r="21" spans="1:9">
      <c r="B21" s="165"/>
      <c r="C21" s="165"/>
      <c r="D21" s="165"/>
      <c r="E21" s="165"/>
      <c r="H21" s="170" t="s">
        <v>5</v>
      </c>
      <c r="I21" s="170"/>
    </row>
    <row r="22" spans="1:9" ht="60.75" customHeight="1">
      <c r="A22" s="17" t="s">
        <v>6</v>
      </c>
      <c r="B22" s="166" t="s">
        <v>160</v>
      </c>
      <c r="C22" s="167"/>
      <c r="D22" s="167"/>
      <c r="E22" s="167"/>
      <c r="F22" s="167"/>
      <c r="G22" s="168"/>
      <c r="H22" s="3" t="s">
        <v>7</v>
      </c>
      <c r="I22" s="4" t="s">
        <v>166</v>
      </c>
    </row>
    <row r="23" spans="1:9">
      <c r="A23" s="5" t="s">
        <v>8</v>
      </c>
      <c r="B23" s="169" t="s">
        <v>161</v>
      </c>
      <c r="C23" s="169"/>
      <c r="D23" s="169"/>
      <c r="E23" s="169"/>
      <c r="F23" s="6"/>
      <c r="G23" s="7"/>
      <c r="H23" s="3" t="s">
        <v>9</v>
      </c>
      <c r="I23" s="8"/>
    </row>
    <row r="24" spans="1:9" ht="22.5" customHeight="1">
      <c r="A24" s="5" t="s">
        <v>10</v>
      </c>
      <c r="B24" s="169" t="s">
        <v>162</v>
      </c>
      <c r="C24" s="169"/>
      <c r="D24" s="169"/>
      <c r="E24" s="169"/>
      <c r="F24" s="6"/>
      <c r="G24" s="7"/>
      <c r="H24" s="3" t="s">
        <v>11</v>
      </c>
      <c r="I24" s="8"/>
    </row>
    <row r="25" spans="1:9" ht="24.75" customHeight="1">
      <c r="A25" s="5" t="s">
        <v>12</v>
      </c>
      <c r="B25" s="169" t="s">
        <v>163</v>
      </c>
      <c r="C25" s="169"/>
      <c r="D25" s="169"/>
      <c r="E25" s="169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69" t="s">
        <v>164</v>
      </c>
      <c r="C26" s="169"/>
      <c r="D26" s="169"/>
      <c r="E26" s="169"/>
      <c r="F26" s="169"/>
      <c r="G26" s="173"/>
      <c r="H26" s="3" t="s">
        <v>15</v>
      </c>
      <c r="I26" s="8"/>
    </row>
    <row r="27" spans="1:9" ht="20.25" customHeight="1">
      <c r="A27" s="5" t="s">
        <v>16</v>
      </c>
      <c r="B27" s="169" t="s">
        <v>165</v>
      </c>
      <c r="C27" s="169"/>
      <c r="D27" s="169"/>
      <c r="E27" s="169"/>
      <c r="F27" s="9"/>
      <c r="G27" s="11"/>
      <c r="H27" s="12" t="s">
        <v>17</v>
      </c>
      <c r="I27" s="13" t="s">
        <v>167</v>
      </c>
    </row>
    <row r="28" spans="1:9" ht="20.25" customHeight="1">
      <c r="A28" s="5" t="s">
        <v>208</v>
      </c>
      <c r="B28" s="169"/>
      <c r="C28" s="169"/>
      <c r="D28" s="169"/>
      <c r="E28" s="169"/>
      <c r="F28" s="169" t="s">
        <v>18</v>
      </c>
      <c r="G28" s="178"/>
      <c r="H28" s="179"/>
      <c r="I28" s="14" t="s">
        <v>19</v>
      </c>
    </row>
    <row r="29" spans="1:9" ht="20.25" customHeight="1">
      <c r="A29" s="5" t="s">
        <v>20</v>
      </c>
      <c r="B29" s="169" t="s">
        <v>169</v>
      </c>
      <c r="C29" s="169"/>
      <c r="D29" s="169"/>
      <c r="E29" s="169"/>
      <c r="F29" s="169" t="s">
        <v>21</v>
      </c>
      <c r="G29" s="178"/>
      <c r="H29" s="179"/>
      <c r="I29" s="15"/>
    </row>
    <row r="30" spans="1:9" ht="44.25" customHeight="1">
      <c r="A30" s="5" t="s">
        <v>22</v>
      </c>
      <c r="B30" s="176" t="s">
        <v>211</v>
      </c>
      <c r="C30" s="176"/>
      <c r="D30" s="176"/>
      <c r="E30" s="177"/>
      <c r="F30" s="177"/>
      <c r="G30" s="177"/>
      <c r="H30" s="6"/>
      <c r="I30" s="7"/>
    </row>
    <row r="31" spans="1:9">
      <c r="A31" s="5" t="s">
        <v>23</v>
      </c>
      <c r="B31" s="175" t="s">
        <v>168</v>
      </c>
      <c r="C31" s="175"/>
      <c r="D31" s="175"/>
      <c r="E31" s="175"/>
      <c r="F31" s="175"/>
      <c r="G31" s="175"/>
      <c r="H31" s="9"/>
      <c r="I31" s="10"/>
    </row>
    <row r="32" spans="1:9" ht="21">
      <c r="A32" s="5" t="s">
        <v>24</v>
      </c>
      <c r="B32" s="171" t="s">
        <v>212</v>
      </c>
      <c r="C32" s="169"/>
      <c r="D32" s="169"/>
      <c r="E32" s="169"/>
      <c r="F32" s="172"/>
      <c r="G32" s="172"/>
      <c r="H32" s="6"/>
      <c r="I32" s="7"/>
    </row>
    <row r="33" spans="1:19" ht="37.5" customHeight="1"/>
    <row r="35" spans="1:19" ht="20.25" customHeight="1">
      <c r="A35" s="180" t="s">
        <v>213</v>
      </c>
      <c r="B35" s="180"/>
      <c r="C35" s="180"/>
      <c r="D35" s="180"/>
      <c r="E35" s="180"/>
      <c r="F35" s="180"/>
      <c r="G35" s="180"/>
      <c r="H35" s="180"/>
      <c r="I35" s="180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209</v>
      </c>
    </row>
    <row r="37" spans="1:19">
      <c r="A37" s="170" t="s">
        <v>25</v>
      </c>
      <c r="B37" s="174" t="s">
        <v>26</v>
      </c>
      <c r="C37" s="174" t="s">
        <v>27</v>
      </c>
      <c r="D37" s="174" t="s">
        <v>28</v>
      </c>
      <c r="E37" s="174" t="s">
        <v>29</v>
      </c>
      <c r="F37" s="174" t="s">
        <v>30</v>
      </c>
      <c r="G37" s="174"/>
      <c r="H37" s="174"/>
      <c r="I37" s="174"/>
    </row>
    <row r="38" spans="1:19">
      <c r="A38" s="170"/>
      <c r="B38" s="174"/>
      <c r="C38" s="174"/>
      <c r="D38" s="174"/>
      <c r="E38" s="174"/>
      <c r="F38" s="21" t="s">
        <v>31</v>
      </c>
      <c r="G38" s="21" t="s">
        <v>32</v>
      </c>
      <c r="H38" s="21" t="s">
        <v>33</v>
      </c>
      <c r="I38" s="21" t="s">
        <v>34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1" t="s">
        <v>35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1" t="s">
        <v>36</v>
      </c>
      <c r="B41" s="88"/>
      <c r="C41" s="88"/>
      <c r="D41" s="131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>
      <c r="A42" s="102" t="s">
        <v>37</v>
      </c>
      <c r="B42" s="23">
        <v>100</v>
      </c>
      <c r="C42" s="132">
        <v>64300</v>
      </c>
      <c r="D42" s="132">
        <v>73300</v>
      </c>
      <c r="E42" s="95">
        <f>SUM(F42:I42)</f>
        <v>94840</v>
      </c>
      <c r="F42" s="91">
        <v>20000</v>
      </c>
      <c r="G42" s="91">
        <v>25100</v>
      </c>
      <c r="H42" s="91">
        <v>20060</v>
      </c>
      <c r="I42" s="91">
        <v>29680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2" t="s">
        <v>38</v>
      </c>
      <c r="B43" s="23">
        <v>101</v>
      </c>
      <c r="C43" s="132">
        <v>64300</v>
      </c>
      <c r="D43" s="132">
        <v>73300</v>
      </c>
      <c r="E43" s="95">
        <f>F43+G43+H43+I43</f>
        <v>94840</v>
      </c>
      <c r="F43" s="91">
        <v>20000</v>
      </c>
      <c r="G43" s="91">
        <v>25100</v>
      </c>
      <c r="H43" s="91">
        <v>20060</v>
      </c>
      <c r="I43" s="91">
        <v>29680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2" t="s">
        <v>39</v>
      </c>
      <c r="B44" s="23">
        <v>103</v>
      </c>
      <c r="C44" s="133">
        <v>0</v>
      </c>
      <c r="D44" s="133">
        <v>0</v>
      </c>
      <c r="E44" s="95">
        <v>0</v>
      </c>
      <c r="F44" s="91"/>
      <c r="G44" s="91"/>
      <c r="H44" s="91"/>
      <c r="I44" s="91"/>
    </row>
    <row r="45" spans="1:19" s="22" customFormat="1">
      <c r="A45" s="102" t="s">
        <v>40</v>
      </c>
      <c r="B45" s="23">
        <v>110</v>
      </c>
      <c r="C45" s="132">
        <v>20239</v>
      </c>
      <c r="D45" s="132">
        <v>22865.599999999999</v>
      </c>
      <c r="E45" s="95">
        <f>SUM(F45:I45)</f>
        <v>29150</v>
      </c>
      <c r="F45" s="91">
        <f>F46+F47+F48+F49+F50</f>
        <v>9900</v>
      </c>
      <c r="G45" s="91">
        <f>G46+G47+G48+G49+G50</f>
        <v>4650</v>
      </c>
      <c r="H45" s="91">
        <f>H46+H47+H48+H49+H50</f>
        <v>4650</v>
      </c>
      <c r="I45" s="91">
        <f>I46+I47+I48+I49+I50</f>
        <v>9950</v>
      </c>
    </row>
    <row r="46" spans="1:19" s="22" customFormat="1" ht="60.75">
      <c r="A46" s="103" t="s">
        <v>204</v>
      </c>
      <c r="B46" s="23">
        <v>111</v>
      </c>
      <c r="C46" s="132">
        <v>15839</v>
      </c>
      <c r="D46" s="132">
        <v>20590.599999999999</v>
      </c>
      <c r="E46" s="95">
        <f>SUM(F46:I46)</f>
        <v>26550</v>
      </c>
      <c r="F46" s="91">
        <v>9250</v>
      </c>
      <c r="G46" s="91">
        <v>4000</v>
      </c>
      <c r="H46" s="91">
        <v>4000</v>
      </c>
      <c r="I46" s="91">
        <v>9300</v>
      </c>
      <c r="J46" s="26"/>
    </row>
    <row r="47" spans="1:19" s="22" customFormat="1" ht="60.75">
      <c r="A47" s="104" t="s">
        <v>48</v>
      </c>
      <c r="B47" s="23">
        <v>112</v>
      </c>
      <c r="C47" s="132">
        <v>2000</v>
      </c>
      <c r="D47" s="132">
        <v>0</v>
      </c>
      <c r="E47" s="95">
        <f>F47+G47+H47+I47</f>
        <v>0</v>
      </c>
      <c r="F47" s="91"/>
      <c r="G47" s="92"/>
      <c r="H47" s="92"/>
      <c r="I47" s="91"/>
    </row>
    <row r="48" spans="1:19" s="22" customFormat="1" ht="30.75" customHeight="1">
      <c r="A48" s="102" t="s">
        <v>174</v>
      </c>
      <c r="B48" s="23">
        <v>113</v>
      </c>
      <c r="C48" s="133">
        <v>0</v>
      </c>
      <c r="D48" s="133">
        <v>0</v>
      </c>
      <c r="E48" s="95">
        <f>F48+G48+H48+I48</f>
        <v>0</v>
      </c>
      <c r="F48" s="91"/>
      <c r="G48" s="91"/>
      <c r="H48" s="91"/>
      <c r="I48" s="91"/>
      <c r="J48" s="26"/>
    </row>
    <row r="49" spans="1:19" s="22" customFormat="1" ht="40.5">
      <c r="A49" s="102" t="s">
        <v>207</v>
      </c>
      <c r="B49" s="23">
        <v>114</v>
      </c>
      <c r="C49" s="132">
        <v>2400</v>
      </c>
      <c r="D49" s="132">
        <v>2275</v>
      </c>
      <c r="E49" s="95">
        <f>F49+G49+H49+I49</f>
        <v>2600</v>
      </c>
      <c r="F49" s="91">
        <v>650</v>
      </c>
      <c r="G49" s="91">
        <v>650</v>
      </c>
      <c r="H49" s="91">
        <v>650</v>
      </c>
      <c r="I49" s="91">
        <v>650</v>
      </c>
    </row>
    <row r="50" spans="1:19" s="22" customFormat="1">
      <c r="A50" s="102" t="s">
        <v>190</v>
      </c>
      <c r="B50" s="23">
        <v>115</v>
      </c>
      <c r="C50" s="133"/>
      <c r="D50" s="133"/>
      <c r="E50" s="95"/>
      <c r="F50" s="91"/>
      <c r="G50" s="91"/>
      <c r="H50" s="91"/>
      <c r="I50" s="91"/>
    </row>
    <row r="51" spans="1:19" s="22" customFormat="1">
      <c r="A51" s="102" t="s">
        <v>41</v>
      </c>
      <c r="B51" s="23">
        <v>130</v>
      </c>
      <c r="C51" s="132">
        <v>13204</v>
      </c>
      <c r="D51" s="132">
        <v>16924</v>
      </c>
      <c r="E51" s="95">
        <f>E52+E53+E54+E55+E56+E57+E59</f>
        <v>18720</v>
      </c>
      <c r="F51" s="91">
        <f>F52+F53+F54+F55+F56+F57+F59</f>
        <v>4525</v>
      </c>
      <c r="G51" s="91">
        <f>SUM(G52:G59)</f>
        <v>5405</v>
      </c>
      <c r="H51" s="91">
        <f>SUM(H52:H59)</f>
        <v>4425</v>
      </c>
      <c r="I51" s="91">
        <f>SUM(I52:I59)</f>
        <v>4365</v>
      </c>
    </row>
    <row r="52" spans="1:19" s="22" customFormat="1" ht="21.75" customHeight="1">
      <c r="A52" s="105" t="s">
        <v>42</v>
      </c>
      <c r="B52" s="23"/>
      <c r="C52" s="132">
        <v>2800</v>
      </c>
      <c r="D52" s="132">
        <v>2800</v>
      </c>
      <c r="E52" s="95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>
      <c r="A53" s="105" t="s">
        <v>43</v>
      </c>
      <c r="B53" s="23">
        <v>131</v>
      </c>
      <c r="C53" s="133">
        <v>40</v>
      </c>
      <c r="D53" s="133">
        <v>40</v>
      </c>
      <c r="E53" s="95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49" t="s">
        <v>44</v>
      </c>
      <c r="B54" s="37">
        <v>132</v>
      </c>
      <c r="C54" s="150">
        <v>560</v>
      </c>
      <c r="D54" s="150">
        <v>900</v>
      </c>
      <c r="E54" s="98">
        <f>F54+G54+H54+I54</f>
        <v>1100</v>
      </c>
      <c r="F54" s="99">
        <v>300</v>
      </c>
      <c r="G54" s="99">
        <v>250</v>
      </c>
      <c r="H54" s="99">
        <v>250</v>
      </c>
      <c r="I54" s="99">
        <v>300</v>
      </c>
    </row>
    <row r="55" spans="1:19" s="22" customFormat="1">
      <c r="A55" s="104" t="s">
        <v>45</v>
      </c>
      <c r="B55" s="23">
        <v>133</v>
      </c>
      <c r="C55" s="133">
        <v>760</v>
      </c>
      <c r="D55" s="133">
        <v>920</v>
      </c>
      <c r="E55" s="95">
        <f>SUM(F55:I55)</f>
        <v>1320</v>
      </c>
      <c r="F55" s="91">
        <v>300</v>
      </c>
      <c r="G55" s="91">
        <v>330</v>
      </c>
      <c r="H55" s="91">
        <v>350</v>
      </c>
      <c r="I55" s="91">
        <v>340</v>
      </c>
    </row>
    <row r="56" spans="1:19" s="22" customFormat="1">
      <c r="A56" s="105" t="s">
        <v>46</v>
      </c>
      <c r="B56" s="27">
        <v>134</v>
      </c>
      <c r="C56" s="133">
        <v>44</v>
      </c>
      <c r="D56" s="133">
        <v>3024</v>
      </c>
      <c r="E56" s="95">
        <f>F56+G56+H56+I56</f>
        <v>3600</v>
      </c>
      <c r="F56" s="91">
        <v>1000</v>
      </c>
      <c r="G56" s="91">
        <v>900</v>
      </c>
      <c r="H56" s="91">
        <v>900</v>
      </c>
      <c r="I56" s="91">
        <v>800</v>
      </c>
    </row>
    <row r="57" spans="1:19" s="22" customFormat="1" ht="60.75">
      <c r="A57" s="104" t="s">
        <v>47</v>
      </c>
      <c r="B57" s="27">
        <v>135</v>
      </c>
      <c r="C57" s="132">
        <v>9000</v>
      </c>
      <c r="D57" s="132">
        <v>9000</v>
      </c>
      <c r="E57" s="95">
        <f>F57+G57+H57+I57</f>
        <v>9000</v>
      </c>
      <c r="F57" s="91">
        <v>2000</v>
      </c>
      <c r="G57" s="91">
        <v>3000</v>
      </c>
      <c r="H57" s="91">
        <v>2000</v>
      </c>
      <c r="I57" s="91">
        <v>2000</v>
      </c>
    </row>
    <row r="58" spans="1:19" s="22" customFormat="1" ht="60.75">
      <c r="A58" s="113" t="s">
        <v>48</v>
      </c>
      <c r="B58" s="27">
        <v>150</v>
      </c>
      <c r="C58" s="133"/>
      <c r="D58" s="133">
        <v>2000</v>
      </c>
      <c r="E58" s="95"/>
      <c r="F58" s="92"/>
      <c r="G58" s="92"/>
      <c r="H58" s="92"/>
      <c r="I58" s="91"/>
    </row>
    <row r="59" spans="1:19" s="22" customFormat="1" ht="40.5">
      <c r="A59" s="102" t="s">
        <v>49</v>
      </c>
      <c r="B59" s="27">
        <v>160</v>
      </c>
      <c r="C59" s="133">
        <v>0</v>
      </c>
      <c r="D59" s="133">
        <v>240</v>
      </c>
      <c r="E59" s="148">
        <f>SUM(F59:I59)</f>
        <v>860</v>
      </c>
      <c r="F59" s="93">
        <v>215</v>
      </c>
      <c r="G59" s="93">
        <v>215</v>
      </c>
      <c r="H59" s="93">
        <v>215</v>
      </c>
      <c r="I59" s="93">
        <v>215</v>
      </c>
    </row>
    <row r="60" spans="1:19" s="22" customFormat="1">
      <c r="A60" s="106" t="s">
        <v>50</v>
      </c>
      <c r="B60" s="27"/>
      <c r="C60" s="134">
        <v>97743</v>
      </c>
      <c r="D60" s="134">
        <v>113329.60000000001</v>
      </c>
      <c r="E60" s="95">
        <f>E42+E45+E51+E59</f>
        <v>143570</v>
      </c>
      <c r="F60" s="92">
        <f>F42+F45+F51+F58+F59</f>
        <v>34640</v>
      </c>
      <c r="G60" s="92">
        <f>G42+G45+G51+G58+G59</f>
        <v>35370</v>
      </c>
      <c r="H60" s="92">
        <f>H42+H45+H51+H58+H59</f>
        <v>29350</v>
      </c>
      <c r="I60" s="92">
        <f>I42+I45+I51+I58+I59</f>
        <v>44210</v>
      </c>
    </row>
    <row r="61" spans="1:19" s="22" customFormat="1">
      <c r="A61" s="106" t="s">
        <v>51</v>
      </c>
      <c r="B61" s="29"/>
      <c r="C61" s="134">
        <v>76656</v>
      </c>
      <c r="D61" s="134">
        <v>83764</v>
      </c>
      <c r="E61" s="95">
        <f>E62+E63+E64+E65+E66+E67+E68+E69+E70+E71+E72+E78</f>
        <v>106220</v>
      </c>
      <c r="F61" s="92">
        <f>F62+F63+F64+F65+F66+F67+F68+F69+F70+F71+F72</f>
        <v>21549</v>
      </c>
      <c r="G61" s="92">
        <f>G62+G63+G64+G65+G66+G67+G68+G69+G70+G71+G72</f>
        <v>26030</v>
      </c>
      <c r="H61" s="92">
        <f>H62+H63+H64+H65+H66+H67+H68+H69+H70+H71+H72</f>
        <v>26906</v>
      </c>
      <c r="I61" s="92">
        <f>I62+I63+I64+I65+I66+I67+I68+I69+I70+I71+I72</f>
        <v>22735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2" t="s">
        <v>52</v>
      </c>
      <c r="B62" s="27">
        <v>200</v>
      </c>
      <c r="C62" s="132">
        <v>41500</v>
      </c>
      <c r="D62" s="132">
        <v>43750</v>
      </c>
      <c r="E62" s="127">
        <f>SUM(F62:I62)</f>
        <v>56500</v>
      </c>
      <c r="F62" s="125">
        <v>12200</v>
      </c>
      <c r="G62" s="125">
        <v>15250</v>
      </c>
      <c r="H62" s="125">
        <v>16050</v>
      </c>
      <c r="I62" s="125">
        <v>13000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2" t="s">
        <v>53</v>
      </c>
      <c r="B63" s="27">
        <v>210</v>
      </c>
      <c r="C63" s="132">
        <v>9130</v>
      </c>
      <c r="D63" s="132">
        <v>10400</v>
      </c>
      <c r="E63" s="127">
        <f>SUM(F63:I63)</f>
        <v>12430</v>
      </c>
      <c r="F63" s="125">
        <v>2684</v>
      </c>
      <c r="G63" s="125">
        <v>3355</v>
      </c>
      <c r="H63" s="125">
        <v>3531</v>
      </c>
      <c r="I63" s="125">
        <v>2860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2" t="s">
        <v>54</v>
      </c>
      <c r="B64" s="27">
        <v>220</v>
      </c>
      <c r="C64" s="132">
        <v>2700</v>
      </c>
      <c r="D64" s="132">
        <v>3000</v>
      </c>
      <c r="E64" s="127">
        <f t="shared" ref="E64:E70" si="0">SUM(F64:I64)</f>
        <v>3200</v>
      </c>
      <c r="F64" s="125">
        <v>500</v>
      </c>
      <c r="G64" s="125">
        <v>1000</v>
      </c>
      <c r="H64" s="125">
        <v>900</v>
      </c>
      <c r="I64" s="125">
        <v>800</v>
      </c>
    </row>
    <row r="65" spans="1:9" s="30" customFormat="1">
      <c r="A65" s="102" t="s">
        <v>55</v>
      </c>
      <c r="B65" s="27">
        <v>230</v>
      </c>
      <c r="C65" s="132">
        <v>8000</v>
      </c>
      <c r="D65" s="132">
        <v>8004</v>
      </c>
      <c r="E65" s="127">
        <f t="shared" si="0"/>
        <v>8600</v>
      </c>
      <c r="F65" s="125">
        <v>2000</v>
      </c>
      <c r="G65" s="125">
        <v>2300</v>
      </c>
      <c r="H65" s="125">
        <v>2300</v>
      </c>
      <c r="I65" s="125">
        <v>2000</v>
      </c>
    </row>
    <row r="66" spans="1:9" s="30" customFormat="1">
      <c r="A66" s="102" t="s">
        <v>56</v>
      </c>
      <c r="B66" s="27">
        <v>240</v>
      </c>
      <c r="C66" s="141">
        <v>480</v>
      </c>
      <c r="D66" s="141">
        <v>520</v>
      </c>
      <c r="E66" s="127">
        <f t="shared" si="0"/>
        <v>1790</v>
      </c>
      <c r="F66" s="125">
        <v>490</v>
      </c>
      <c r="G66" s="125">
        <v>450</v>
      </c>
      <c r="H66" s="125">
        <v>450</v>
      </c>
      <c r="I66" s="125">
        <v>400</v>
      </c>
    </row>
    <row r="67" spans="1:9" s="30" customFormat="1">
      <c r="A67" s="102" t="s">
        <v>57</v>
      </c>
      <c r="B67" s="27">
        <v>250</v>
      </c>
      <c r="C67" s="132">
        <v>1530</v>
      </c>
      <c r="D67" s="132">
        <v>1600</v>
      </c>
      <c r="E67" s="128">
        <f t="shared" si="0"/>
        <v>2000</v>
      </c>
      <c r="F67" s="91">
        <v>500</v>
      </c>
      <c r="G67" s="91">
        <v>500</v>
      </c>
      <c r="H67" s="91">
        <v>500</v>
      </c>
      <c r="I67" s="91">
        <v>500</v>
      </c>
    </row>
    <row r="68" spans="1:9" s="30" customFormat="1">
      <c r="A68" s="102" t="s">
        <v>58</v>
      </c>
      <c r="B68" s="27">
        <v>260</v>
      </c>
      <c r="C68" s="141">
        <v>186</v>
      </c>
      <c r="D68" s="141">
        <v>600</v>
      </c>
      <c r="E68" s="128">
        <f t="shared" si="0"/>
        <v>640</v>
      </c>
      <c r="F68" s="93">
        <v>160</v>
      </c>
      <c r="G68" s="93">
        <v>160</v>
      </c>
      <c r="H68" s="93">
        <v>160</v>
      </c>
      <c r="I68" s="93">
        <v>160</v>
      </c>
    </row>
    <row r="69" spans="1:9" s="30" customFormat="1" ht="40.5">
      <c r="A69" s="102" t="s">
        <v>49</v>
      </c>
      <c r="B69" s="27">
        <v>261</v>
      </c>
      <c r="C69" s="141">
        <v>320</v>
      </c>
      <c r="D69" s="141">
        <v>580</v>
      </c>
      <c r="E69" s="128">
        <f t="shared" si="0"/>
        <v>860</v>
      </c>
      <c r="F69" s="93">
        <v>215</v>
      </c>
      <c r="G69" s="93">
        <v>215</v>
      </c>
      <c r="H69" s="93">
        <v>215</v>
      </c>
      <c r="I69" s="93">
        <v>215</v>
      </c>
    </row>
    <row r="70" spans="1:9" s="30" customFormat="1" ht="31.5" customHeight="1">
      <c r="A70" s="108" t="s">
        <v>59</v>
      </c>
      <c r="B70" s="139">
        <v>262</v>
      </c>
      <c r="C70" s="142">
        <v>310</v>
      </c>
      <c r="D70" s="142">
        <v>1400</v>
      </c>
      <c r="E70" s="127">
        <f t="shared" si="0"/>
        <v>1200</v>
      </c>
      <c r="F70" s="125">
        <v>300</v>
      </c>
      <c r="G70" s="125">
        <v>300</v>
      </c>
      <c r="H70" s="125">
        <v>300</v>
      </c>
      <c r="I70" s="125">
        <v>300</v>
      </c>
    </row>
    <row r="71" spans="1:9" s="30" customFormat="1">
      <c r="A71" s="102" t="s">
        <v>60</v>
      </c>
      <c r="B71" s="27">
        <v>263</v>
      </c>
      <c r="C71" s="133"/>
      <c r="D71" s="133"/>
      <c r="E71" s="128"/>
      <c r="F71" s="93"/>
      <c r="G71" s="93"/>
      <c r="H71" s="93"/>
      <c r="I71" s="93"/>
    </row>
    <row r="72" spans="1:9" s="30" customFormat="1" ht="25.5" customHeight="1">
      <c r="A72" s="102" t="s">
        <v>61</v>
      </c>
      <c r="B72" s="27">
        <v>264</v>
      </c>
      <c r="C72" s="132">
        <v>3500</v>
      </c>
      <c r="D72" s="132">
        <v>8000</v>
      </c>
      <c r="E72" s="128">
        <f>F72+G72+H72+I72</f>
        <v>10000</v>
      </c>
      <c r="F72" s="93">
        <v>2500</v>
      </c>
      <c r="G72" s="93">
        <v>2500</v>
      </c>
      <c r="H72" s="93">
        <v>2500</v>
      </c>
      <c r="I72" s="93">
        <v>2500</v>
      </c>
    </row>
    <row r="73" spans="1:9" s="30" customFormat="1">
      <c r="A73" s="106" t="s">
        <v>62</v>
      </c>
      <c r="B73" s="27">
        <v>270</v>
      </c>
      <c r="C73" s="134">
        <v>20239</v>
      </c>
      <c r="D73" s="134">
        <v>24865.599999999999</v>
      </c>
      <c r="E73" s="95">
        <f>E74+E75+E77+E79+E76</f>
        <v>29150</v>
      </c>
      <c r="F73" s="92">
        <f>F74+F75+F77+F79+F76</f>
        <v>9900</v>
      </c>
      <c r="G73" s="92">
        <f>G74+G75+G77+G79+G76</f>
        <v>4650</v>
      </c>
      <c r="H73" s="92">
        <f>H74+H75+H77+H79+H76</f>
        <v>4650</v>
      </c>
      <c r="I73" s="92">
        <f>I74+I75+I77+I79+I76</f>
        <v>9950</v>
      </c>
    </row>
    <row r="74" spans="1:9" s="30" customFormat="1" ht="60.75">
      <c r="A74" s="102" t="s">
        <v>202</v>
      </c>
      <c r="B74" s="27">
        <v>271</v>
      </c>
      <c r="C74" s="132">
        <v>15839</v>
      </c>
      <c r="D74" s="132">
        <v>20590.599999999999</v>
      </c>
      <c r="E74" s="128">
        <f>F74+G74+H74+I74</f>
        <v>26550</v>
      </c>
      <c r="F74" s="93">
        <v>9250</v>
      </c>
      <c r="G74" s="93">
        <v>4000</v>
      </c>
      <c r="H74" s="93">
        <v>4000</v>
      </c>
      <c r="I74" s="93">
        <v>9300</v>
      </c>
    </row>
    <row r="75" spans="1:9" s="30" customFormat="1" ht="36" customHeight="1">
      <c r="A75" s="102" t="s">
        <v>175</v>
      </c>
      <c r="B75" s="27">
        <v>273</v>
      </c>
      <c r="C75" s="133">
        <v>0</v>
      </c>
      <c r="D75" s="133">
        <v>0</v>
      </c>
      <c r="E75" s="128">
        <f>F75+G75+H75+I75</f>
        <v>0</v>
      </c>
      <c r="F75" s="93"/>
      <c r="G75" s="93"/>
      <c r="H75" s="93"/>
      <c r="I75" s="93"/>
    </row>
    <row r="76" spans="1:9" s="30" customFormat="1" ht="40.5">
      <c r="A76" s="102" t="s">
        <v>203</v>
      </c>
      <c r="B76" s="27">
        <v>274</v>
      </c>
      <c r="C76" s="132">
        <v>2400</v>
      </c>
      <c r="D76" s="132">
        <v>2275</v>
      </c>
      <c r="E76" s="128">
        <f>F76+G76+H76+I76</f>
        <v>2600</v>
      </c>
      <c r="F76" s="93">
        <v>650</v>
      </c>
      <c r="G76" s="93">
        <v>650</v>
      </c>
      <c r="H76" s="93">
        <v>650</v>
      </c>
      <c r="I76" s="93">
        <v>650</v>
      </c>
    </row>
    <row r="77" spans="1:9" s="30" customFormat="1">
      <c r="A77" s="102" t="s">
        <v>176</v>
      </c>
      <c r="B77" s="27">
        <v>300</v>
      </c>
      <c r="C77" s="133"/>
      <c r="D77" s="133"/>
      <c r="E77" s="128"/>
      <c r="F77" s="91"/>
      <c r="G77" s="91"/>
      <c r="H77" s="91"/>
      <c r="I77" s="91"/>
    </row>
    <row r="78" spans="1:9" s="30" customFormat="1" ht="60.75">
      <c r="A78" s="104" t="s">
        <v>205</v>
      </c>
      <c r="B78" s="27">
        <v>301</v>
      </c>
      <c r="C78" s="132">
        <v>9000</v>
      </c>
      <c r="D78" s="132">
        <v>5910</v>
      </c>
      <c r="E78" s="95">
        <f>F78+G78+H78+I78</f>
        <v>9000</v>
      </c>
      <c r="F78" s="91">
        <v>2000</v>
      </c>
      <c r="G78" s="91">
        <v>3000</v>
      </c>
      <c r="H78" s="91">
        <v>2000</v>
      </c>
      <c r="I78" s="91">
        <v>2000</v>
      </c>
    </row>
    <row r="79" spans="1:9" s="30" customFormat="1" ht="60.75">
      <c r="A79" s="104" t="s">
        <v>189</v>
      </c>
      <c r="B79" s="27">
        <v>309</v>
      </c>
      <c r="C79" s="132">
        <v>2000</v>
      </c>
      <c r="D79" s="132">
        <v>2000</v>
      </c>
      <c r="E79" s="128">
        <f>F79+G79+H79+I79</f>
        <v>0</v>
      </c>
      <c r="F79" s="91"/>
      <c r="G79" s="91">
        <v>0</v>
      </c>
      <c r="H79" s="91">
        <v>0</v>
      </c>
      <c r="I79" s="91">
        <v>0</v>
      </c>
    </row>
    <row r="80" spans="1:9" s="30" customFormat="1" ht="24" customHeight="1">
      <c r="A80" s="108" t="s">
        <v>63</v>
      </c>
      <c r="B80" s="126">
        <v>310</v>
      </c>
      <c r="C80" s="135">
        <v>6000</v>
      </c>
      <c r="D80" s="135">
        <v>7000</v>
      </c>
      <c r="E80" s="127">
        <f>F80+G80+H80+I80</f>
        <v>8200</v>
      </c>
      <c r="F80" s="125">
        <v>2300</v>
      </c>
      <c r="G80" s="125">
        <v>2000</v>
      </c>
      <c r="H80" s="125">
        <v>1900</v>
      </c>
      <c r="I80" s="125">
        <v>2000</v>
      </c>
    </row>
    <row r="81" spans="1:9" s="118" customFormat="1">
      <c r="A81" s="115" t="s">
        <v>64</v>
      </c>
      <c r="B81" s="116">
        <v>320</v>
      </c>
      <c r="C81" s="143">
        <v>788</v>
      </c>
      <c r="D81" s="143">
        <v>4640</v>
      </c>
      <c r="E81" s="129">
        <f>E82+E83+E84</f>
        <v>8140</v>
      </c>
      <c r="F81" s="117">
        <f>F82+F83+F84</f>
        <v>2385</v>
      </c>
      <c r="G81" s="117">
        <f>G82+G83+G84</f>
        <v>2335</v>
      </c>
      <c r="H81" s="117">
        <f>H82+H83+H84</f>
        <v>1835</v>
      </c>
      <c r="I81" s="117">
        <f>I82+I83+I84</f>
        <v>1585</v>
      </c>
    </row>
    <row r="82" spans="1:9" s="122" customFormat="1" ht="27.75" customHeight="1">
      <c r="A82" s="119" t="s">
        <v>65</v>
      </c>
      <c r="B82" s="120">
        <v>321</v>
      </c>
      <c r="C82" s="141">
        <v>200</v>
      </c>
      <c r="D82" s="141">
        <v>3400</v>
      </c>
      <c r="E82" s="130">
        <f>F82+G82+H82+I82</f>
        <v>6700</v>
      </c>
      <c r="F82" s="121">
        <v>2000</v>
      </c>
      <c r="G82" s="121">
        <v>2000</v>
      </c>
      <c r="H82" s="121">
        <v>1500</v>
      </c>
      <c r="I82" s="121">
        <v>1200</v>
      </c>
    </row>
    <row r="83" spans="1:9" s="122" customFormat="1">
      <c r="A83" s="119" t="s">
        <v>66</v>
      </c>
      <c r="B83" s="120">
        <v>322</v>
      </c>
      <c r="C83" s="141">
        <v>340</v>
      </c>
      <c r="D83" s="141">
        <v>340</v>
      </c>
      <c r="E83" s="130">
        <f>F83+G83+H83+I83</f>
        <v>340</v>
      </c>
      <c r="F83" s="121">
        <v>85</v>
      </c>
      <c r="G83" s="121">
        <v>85</v>
      </c>
      <c r="H83" s="121">
        <v>85</v>
      </c>
      <c r="I83" s="121">
        <v>85</v>
      </c>
    </row>
    <row r="84" spans="1:9" s="122" customFormat="1" ht="24" customHeight="1">
      <c r="A84" s="123" t="s">
        <v>67</v>
      </c>
      <c r="B84" s="124">
        <v>323</v>
      </c>
      <c r="C84" s="141">
        <v>248</v>
      </c>
      <c r="D84" s="141">
        <v>900</v>
      </c>
      <c r="E84" s="130">
        <f>F84+G84+H84+I84</f>
        <v>1100</v>
      </c>
      <c r="F84" s="121">
        <v>300</v>
      </c>
      <c r="G84" s="121">
        <v>250</v>
      </c>
      <c r="H84" s="121">
        <v>250</v>
      </c>
      <c r="I84" s="121">
        <v>300</v>
      </c>
    </row>
    <row r="85" spans="1:9" s="118" customFormat="1">
      <c r="A85" s="115" t="s">
        <v>68</v>
      </c>
      <c r="B85" s="116">
        <v>330</v>
      </c>
      <c r="C85" s="134">
        <v>105683</v>
      </c>
      <c r="D85" s="134">
        <v>115269.6</v>
      </c>
      <c r="E85" s="129">
        <f>E62+E63+E64+E65+E66+E67+E68+E69+E70+E71+E72+E73+E77+E78+E79+E81</f>
        <v>143510</v>
      </c>
      <c r="F85" s="117">
        <f>F62+F63+F64+F65+F66+F67+F68+F69+F70+F71+F72+F73+F77+F78+F79+F80+F81</f>
        <v>38134</v>
      </c>
      <c r="G85" s="117">
        <f>G62+G63+G64+G65+G66+G67+G68+G69+G70+G71+G72+G73+G77+G78+G79+G80+G81</f>
        <v>38015</v>
      </c>
      <c r="H85" s="117">
        <f>H62+H63+H64+H65+H66+H67+H68+H69+H70+H71+H72+H73+H77+H78+H79+H80+H81</f>
        <v>37291</v>
      </c>
      <c r="I85" s="117">
        <f>I62+I63+I64+I65+I66+I67+I68+I69+I70+I71+I72+I73+I77+I78+I79+I80+I81</f>
        <v>38270</v>
      </c>
    </row>
    <row r="86" spans="1:9" s="30" customFormat="1" ht="32.25" customHeight="1">
      <c r="A86" s="107" t="s">
        <v>69</v>
      </c>
      <c r="B86" s="90"/>
      <c r="C86" s="133"/>
      <c r="D86" s="133"/>
      <c r="E86" s="94"/>
      <c r="F86" s="94"/>
      <c r="G86" s="94"/>
      <c r="H86" s="94"/>
      <c r="I86" s="95"/>
    </row>
    <row r="87" spans="1:9" s="30" customFormat="1">
      <c r="A87" s="102" t="s">
        <v>70</v>
      </c>
      <c r="B87" s="27">
        <v>400</v>
      </c>
      <c r="C87" s="133"/>
      <c r="D87" s="133"/>
      <c r="E87" s="95"/>
      <c r="F87" s="91"/>
      <c r="G87" s="91"/>
      <c r="H87" s="91"/>
      <c r="I87" s="91"/>
    </row>
    <row r="88" spans="1:9" s="30" customFormat="1">
      <c r="A88" s="102" t="s">
        <v>71</v>
      </c>
      <c r="B88" s="27">
        <v>410</v>
      </c>
      <c r="C88" s="133"/>
      <c r="D88" s="133"/>
      <c r="E88" s="95"/>
      <c r="F88" s="91"/>
      <c r="G88" s="91"/>
      <c r="H88" s="91"/>
      <c r="I88" s="91"/>
    </row>
    <row r="89" spans="1:9" s="30" customFormat="1">
      <c r="A89" s="102" t="s">
        <v>72</v>
      </c>
      <c r="B89" s="27">
        <v>420</v>
      </c>
      <c r="C89" s="133"/>
      <c r="D89" s="133"/>
      <c r="E89" s="95"/>
      <c r="F89" s="91"/>
      <c r="G89" s="91"/>
      <c r="H89" s="91"/>
      <c r="I89" s="91"/>
    </row>
    <row r="90" spans="1:9" s="30" customFormat="1">
      <c r="A90" s="102" t="s">
        <v>63</v>
      </c>
      <c r="B90" s="27">
        <v>430</v>
      </c>
      <c r="C90" s="133"/>
      <c r="D90" s="133"/>
      <c r="E90" s="95"/>
      <c r="F90" s="91"/>
      <c r="G90" s="91"/>
      <c r="H90" s="91"/>
      <c r="I90" s="91"/>
    </row>
    <row r="91" spans="1:9" s="112" customFormat="1">
      <c r="A91" s="102" t="s">
        <v>73</v>
      </c>
      <c r="B91" s="140">
        <v>440</v>
      </c>
      <c r="C91" s="143">
        <v>60</v>
      </c>
      <c r="D91" s="143">
        <v>60</v>
      </c>
      <c r="E91" s="95">
        <f>F91+G91+H91+I91</f>
        <v>60</v>
      </c>
      <c r="F91" s="92">
        <v>15</v>
      </c>
      <c r="G91" s="92">
        <v>15</v>
      </c>
      <c r="H91" s="92">
        <v>15</v>
      </c>
      <c r="I91" s="92">
        <v>15</v>
      </c>
    </row>
    <row r="92" spans="1:9" s="112" customFormat="1" ht="24.75" customHeight="1">
      <c r="A92" s="109" t="s">
        <v>74</v>
      </c>
      <c r="B92" s="111">
        <v>450</v>
      </c>
      <c r="C92" s="136"/>
      <c r="D92" s="136"/>
      <c r="E92" s="98"/>
      <c r="F92" s="96"/>
      <c r="G92" s="96"/>
      <c r="H92" s="96"/>
      <c r="I92" s="96"/>
    </row>
    <row r="93" spans="1:9" s="30" customFormat="1" ht="30.75" customHeight="1">
      <c r="A93" s="101" t="s">
        <v>75</v>
      </c>
      <c r="B93" s="88"/>
      <c r="C93" s="136"/>
      <c r="D93" s="136"/>
      <c r="E93" s="97"/>
      <c r="F93" s="97"/>
      <c r="G93" s="97"/>
      <c r="H93" s="97"/>
      <c r="I93" s="98"/>
    </row>
    <row r="94" spans="1:9" s="30" customFormat="1">
      <c r="A94" s="108" t="s">
        <v>76</v>
      </c>
      <c r="B94" s="83">
        <v>500</v>
      </c>
      <c r="C94" s="137"/>
      <c r="D94" s="137"/>
      <c r="E94" s="98"/>
      <c r="F94" s="96"/>
      <c r="G94" s="96"/>
      <c r="H94" s="96"/>
      <c r="I94" s="96"/>
    </row>
    <row r="95" spans="1:9" s="30" customFormat="1" ht="40.5">
      <c r="A95" s="108" t="s">
        <v>77</v>
      </c>
      <c r="B95" s="83">
        <v>501</v>
      </c>
      <c r="C95" s="137"/>
      <c r="D95" s="137"/>
      <c r="E95" s="98"/>
      <c r="F95" s="99"/>
      <c r="G95" s="99"/>
      <c r="H95" s="99"/>
      <c r="I95" s="99"/>
    </row>
    <row r="96" spans="1:9" s="30" customFormat="1">
      <c r="A96" s="109" t="s">
        <v>78</v>
      </c>
      <c r="B96" s="32">
        <v>510</v>
      </c>
      <c r="C96" s="137"/>
      <c r="D96" s="137"/>
      <c r="E96" s="98"/>
      <c r="F96" s="99"/>
      <c r="G96" s="99"/>
      <c r="H96" s="99"/>
      <c r="I96" s="99"/>
    </row>
    <row r="97" spans="1:11" s="30" customFormat="1">
      <c r="A97" s="108" t="s">
        <v>79</v>
      </c>
      <c r="B97" s="100">
        <v>511</v>
      </c>
      <c r="C97" s="137"/>
      <c r="D97" s="137"/>
      <c r="E97" s="98"/>
      <c r="F97" s="99"/>
      <c r="G97" s="99"/>
      <c r="H97" s="99"/>
      <c r="I97" s="99"/>
    </row>
    <row r="98" spans="1:11" s="30" customFormat="1" ht="24" customHeight="1">
      <c r="A98" s="108" t="s">
        <v>80</v>
      </c>
      <c r="B98" s="32">
        <v>512</v>
      </c>
      <c r="C98" s="137"/>
      <c r="D98" s="137"/>
      <c r="E98" s="98"/>
      <c r="F98" s="99"/>
      <c r="G98" s="99"/>
      <c r="H98" s="99"/>
      <c r="I98" s="99"/>
    </row>
    <row r="99" spans="1:11" s="30" customFormat="1" ht="29.25" customHeight="1">
      <c r="A99" s="108" t="s">
        <v>81</v>
      </c>
      <c r="B99" s="100">
        <v>513</v>
      </c>
      <c r="C99" s="137"/>
      <c r="D99" s="137"/>
      <c r="E99" s="98"/>
      <c r="F99" s="99"/>
      <c r="G99" s="99"/>
      <c r="H99" s="99"/>
      <c r="I99" s="99"/>
    </row>
    <row r="100" spans="1:11" s="30" customFormat="1">
      <c r="A100" s="108" t="s">
        <v>82</v>
      </c>
      <c r="B100" s="32">
        <v>514</v>
      </c>
      <c r="C100" s="137"/>
      <c r="D100" s="137"/>
      <c r="E100" s="98"/>
      <c r="F100" s="99"/>
      <c r="G100" s="99"/>
      <c r="H100" s="99"/>
      <c r="I100" s="99"/>
    </row>
    <row r="101" spans="1:11" s="30" customFormat="1" ht="40.5">
      <c r="A101" s="108" t="s">
        <v>83</v>
      </c>
      <c r="B101" s="100">
        <v>515</v>
      </c>
      <c r="C101" s="137"/>
      <c r="D101" s="137"/>
      <c r="E101" s="98"/>
      <c r="F101" s="99"/>
      <c r="G101" s="99"/>
      <c r="H101" s="99"/>
      <c r="I101" s="99"/>
    </row>
    <row r="102" spans="1:11" s="30" customFormat="1" ht="22.5" customHeight="1">
      <c r="A102" s="108" t="s">
        <v>84</v>
      </c>
      <c r="B102" s="33">
        <v>516</v>
      </c>
      <c r="C102" s="136"/>
      <c r="D102" s="136"/>
      <c r="E102" s="98"/>
      <c r="F102" s="99"/>
      <c r="G102" s="99"/>
      <c r="H102" s="99"/>
      <c r="I102" s="99"/>
    </row>
    <row r="103" spans="1:11" s="30" customFormat="1" ht="30.75" customHeight="1">
      <c r="A103" s="101" t="s">
        <v>85</v>
      </c>
      <c r="B103" s="88"/>
      <c r="C103" s="136"/>
      <c r="D103" s="136"/>
      <c r="E103" s="97"/>
      <c r="F103" s="97"/>
      <c r="G103" s="97"/>
      <c r="H103" s="97"/>
      <c r="I103" s="98"/>
    </row>
    <row r="104" spans="1:11" s="30" customFormat="1">
      <c r="A104" s="108" t="s">
        <v>86</v>
      </c>
      <c r="B104" s="33">
        <v>600</v>
      </c>
      <c r="C104" s="136"/>
      <c r="D104" s="136"/>
      <c r="E104" s="98"/>
      <c r="F104" s="96"/>
      <c r="G104" s="96"/>
      <c r="H104" s="96"/>
      <c r="I104" s="96"/>
    </row>
    <row r="105" spans="1:11" s="30" customFormat="1">
      <c r="A105" s="110" t="s">
        <v>87</v>
      </c>
      <c r="B105" s="33">
        <v>601</v>
      </c>
      <c r="C105" s="136"/>
      <c r="D105" s="136"/>
      <c r="E105" s="98"/>
      <c r="F105" s="99"/>
      <c r="G105" s="99"/>
      <c r="H105" s="99"/>
      <c r="I105" s="99"/>
    </row>
    <row r="106" spans="1:11" s="30" customFormat="1">
      <c r="A106" s="110" t="s">
        <v>88</v>
      </c>
      <c r="B106" s="33">
        <v>602</v>
      </c>
      <c r="C106" s="136"/>
      <c r="D106" s="136"/>
      <c r="E106" s="98"/>
      <c r="F106" s="99"/>
      <c r="G106" s="99"/>
      <c r="H106" s="99"/>
      <c r="I106" s="99"/>
    </row>
    <row r="107" spans="1:11" s="30" customFormat="1">
      <c r="A107" s="110" t="s">
        <v>89</v>
      </c>
      <c r="B107" s="33">
        <v>603</v>
      </c>
      <c r="C107" s="136"/>
      <c r="D107" s="136"/>
      <c r="E107" s="98"/>
      <c r="F107" s="99"/>
      <c r="G107" s="99"/>
      <c r="H107" s="99"/>
      <c r="I107" s="99"/>
    </row>
    <row r="108" spans="1:11" s="30" customFormat="1">
      <c r="A108" s="108" t="s">
        <v>90</v>
      </c>
      <c r="B108" s="33">
        <v>610</v>
      </c>
      <c r="C108" s="136"/>
      <c r="D108" s="136"/>
      <c r="E108" s="98"/>
      <c r="F108" s="99"/>
      <c r="G108" s="99"/>
      <c r="H108" s="99"/>
      <c r="I108" s="99"/>
    </row>
    <row r="109" spans="1:11" s="30" customFormat="1">
      <c r="A109" s="108" t="s">
        <v>91</v>
      </c>
      <c r="B109" s="33">
        <v>620</v>
      </c>
      <c r="C109" s="136"/>
      <c r="D109" s="136"/>
      <c r="E109" s="98"/>
      <c r="F109" s="96"/>
      <c r="G109" s="96"/>
      <c r="H109" s="96"/>
      <c r="I109" s="96"/>
    </row>
    <row r="110" spans="1:11" s="30" customFormat="1">
      <c r="A110" s="110" t="s">
        <v>87</v>
      </c>
      <c r="B110" s="33">
        <v>621</v>
      </c>
      <c r="C110" s="136"/>
      <c r="D110" s="136"/>
      <c r="E110" s="98"/>
      <c r="F110" s="99"/>
      <c r="G110" s="99"/>
      <c r="H110" s="99"/>
      <c r="I110" s="99"/>
    </row>
    <row r="111" spans="1:11" s="30" customFormat="1">
      <c r="A111" s="110" t="s">
        <v>88</v>
      </c>
      <c r="B111" s="33">
        <v>622</v>
      </c>
      <c r="C111" s="136"/>
      <c r="D111" s="136"/>
      <c r="E111" s="98"/>
      <c r="F111" s="99"/>
      <c r="G111" s="99"/>
      <c r="H111" s="99"/>
      <c r="I111" s="99"/>
      <c r="K111" s="31"/>
    </row>
    <row r="112" spans="1:11" s="30" customFormat="1">
      <c r="A112" s="110" t="s">
        <v>89</v>
      </c>
      <c r="B112" s="33">
        <v>623</v>
      </c>
      <c r="C112" s="136"/>
      <c r="D112" s="136"/>
      <c r="E112" s="98"/>
      <c r="F112" s="99"/>
      <c r="G112" s="99"/>
      <c r="H112" s="99"/>
      <c r="I112" s="99"/>
    </row>
    <row r="113" spans="1:19" s="30" customFormat="1">
      <c r="A113" s="108" t="s">
        <v>92</v>
      </c>
      <c r="B113" s="33">
        <v>630</v>
      </c>
      <c r="C113" s="136"/>
      <c r="D113" s="136"/>
      <c r="E113" s="98"/>
      <c r="F113" s="99"/>
      <c r="G113" s="99"/>
      <c r="H113" s="99"/>
      <c r="I113" s="99"/>
    </row>
    <row r="114" spans="1:19" s="30" customFormat="1">
      <c r="A114" s="109" t="s">
        <v>93</v>
      </c>
      <c r="B114" s="34">
        <v>700</v>
      </c>
      <c r="C114" s="134">
        <v>97743</v>
      </c>
      <c r="D114" s="134">
        <v>113329.60000000001</v>
      </c>
      <c r="E114" s="95">
        <f>E60</f>
        <v>143570</v>
      </c>
      <c r="F114" s="96">
        <f>F60</f>
        <v>34640</v>
      </c>
      <c r="G114" s="96">
        <f>G60</f>
        <v>35370</v>
      </c>
      <c r="H114" s="96">
        <f>H60</f>
        <v>29350</v>
      </c>
      <c r="I114" s="96">
        <f>I60</f>
        <v>44210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09" t="s">
        <v>94</v>
      </c>
      <c r="B115" s="34">
        <v>800</v>
      </c>
      <c r="C115" s="134">
        <v>97743</v>
      </c>
      <c r="D115" s="134">
        <v>113329.60000000001</v>
      </c>
      <c r="E115" s="95">
        <f>E61+E73+E81+E91</f>
        <v>143570</v>
      </c>
      <c r="F115" s="96">
        <f>F61+F74+F82+F83+F84+F91+F79+F76</f>
        <v>33849</v>
      </c>
      <c r="G115" s="96">
        <f>G61+G74+G82+G83+G84+G91+G79+G76</f>
        <v>33030</v>
      </c>
      <c r="H115" s="96">
        <f>H61+H74+H82+H83+H84+H91+H79+H76</f>
        <v>33406</v>
      </c>
      <c r="I115" s="96">
        <f>I61+I74+I82+I83+I84+I91+I79+I76</f>
        <v>34285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08" t="s">
        <v>95</v>
      </c>
      <c r="B116" s="37">
        <v>850</v>
      </c>
      <c r="C116" s="136"/>
      <c r="D116" s="136"/>
      <c r="E116" s="98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1" t="s">
        <v>96</v>
      </c>
      <c r="B117" s="89"/>
      <c r="C117" s="136"/>
      <c r="D117" s="136"/>
      <c r="E117" s="98"/>
      <c r="F117" s="96" t="s">
        <v>170</v>
      </c>
      <c r="G117" s="96" t="s">
        <v>171</v>
      </c>
      <c r="H117" s="96" t="s">
        <v>172</v>
      </c>
      <c r="I117" s="96" t="s">
        <v>173</v>
      </c>
    </row>
    <row r="118" spans="1:19" ht="20.100000000000001" customHeight="1">
      <c r="A118" s="108" t="s">
        <v>97</v>
      </c>
      <c r="B118" s="37">
        <v>900</v>
      </c>
      <c r="C118" s="136">
        <v>283</v>
      </c>
      <c r="D118" s="136">
        <v>316</v>
      </c>
      <c r="E118" s="127">
        <v>316</v>
      </c>
      <c r="F118" s="99">
        <v>316</v>
      </c>
      <c r="G118" s="99">
        <v>316</v>
      </c>
      <c r="H118" s="99">
        <v>316</v>
      </c>
      <c r="I118" s="99">
        <v>316</v>
      </c>
    </row>
    <row r="119" spans="1:19">
      <c r="A119" s="108" t="s">
        <v>98</v>
      </c>
      <c r="B119" s="37">
        <v>910</v>
      </c>
      <c r="C119" s="138">
        <v>82000</v>
      </c>
      <c r="D119" s="138">
        <v>70047</v>
      </c>
      <c r="E119" s="127">
        <v>70047</v>
      </c>
      <c r="F119" s="99">
        <v>67747</v>
      </c>
      <c r="G119" s="99">
        <v>65747</v>
      </c>
      <c r="H119" s="99">
        <v>63847</v>
      </c>
      <c r="I119" s="99">
        <v>61847</v>
      </c>
    </row>
    <row r="120" spans="1:19">
      <c r="A120" s="108" t="s">
        <v>99</v>
      </c>
      <c r="B120" s="37">
        <v>920</v>
      </c>
      <c r="C120" s="136"/>
      <c r="D120" s="136"/>
      <c r="E120" s="98"/>
      <c r="F120" s="99"/>
      <c r="G120" s="99"/>
      <c r="H120" s="99"/>
      <c r="I120" s="99"/>
    </row>
    <row r="121" spans="1:19">
      <c r="A121" s="108" t="s">
        <v>100</v>
      </c>
      <c r="B121" s="37">
        <v>930</v>
      </c>
      <c r="C121" s="136"/>
      <c r="D121" s="136"/>
      <c r="E121" s="98"/>
      <c r="F121" s="99"/>
      <c r="G121" s="99"/>
      <c r="H121" s="99"/>
      <c r="I121" s="99"/>
    </row>
    <row r="122" spans="1:19">
      <c r="A122" s="108" t="s">
        <v>101</v>
      </c>
      <c r="B122" s="37">
        <v>940</v>
      </c>
      <c r="C122" s="136"/>
      <c r="D122" s="136"/>
      <c r="E122" s="98"/>
      <c r="F122" s="99"/>
      <c r="G122" s="99"/>
      <c r="H122" s="99"/>
      <c r="I122" s="99"/>
    </row>
    <row r="123" spans="1:19">
      <c r="A123" s="108" t="s">
        <v>102</v>
      </c>
      <c r="B123" s="37">
        <v>950</v>
      </c>
      <c r="C123" s="136"/>
      <c r="D123" s="136"/>
      <c r="E123" s="98"/>
      <c r="F123" s="99"/>
      <c r="G123" s="99"/>
      <c r="H123" s="99"/>
      <c r="I123" s="99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38" t="s">
        <v>206</v>
      </c>
      <c r="B127" s="39"/>
      <c r="C127" s="161" t="s">
        <v>103</v>
      </c>
      <c r="D127" s="161"/>
      <c r="E127" s="161"/>
      <c r="F127" s="43"/>
      <c r="G127" s="162" t="s">
        <v>191</v>
      </c>
      <c r="H127" s="162"/>
      <c r="I127" s="162"/>
    </row>
    <row r="128" spans="1:19">
      <c r="A128" s="18"/>
      <c r="B128" s="1"/>
      <c r="C128" s="159" t="s">
        <v>186</v>
      </c>
      <c r="D128" s="159"/>
      <c r="E128" s="159"/>
      <c r="F128" s="18"/>
      <c r="G128" s="160" t="s">
        <v>104</v>
      </c>
      <c r="H128" s="160"/>
      <c r="I128" s="16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192</v>
      </c>
      <c r="B131" s="39"/>
      <c r="C131" s="161" t="s">
        <v>103</v>
      </c>
      <c r="D131" s="161"/>
      <c r="E131" s="161"/>
      <c r="F131" s="43"/>
      <c r="G131" s="162" t="s">
        <v>193</v>
      </c>
      <c r="H131" s="162"/>
      <c r="I131" s="162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59" t="s">
        <v>187</v>
      </c>
      <c r="D132" s="159"/>
      <c r="E132" s="159"/>
      <c r="F132" s="18"/>
      <c r="G132" s="160" t="s">
        <v>104</v>
      </c>
      <c r="H132" s="160"/>
      <c r="I132" s="160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183</v>
      </c>
      <c r="C135" s="41"/>
      <c r="D135" s="42"/>
      <c r="E135" s="42"/>
      <c r="F135" s="42"/>
      <c r="G135" s="161" t="s">
        <v>223</v>
      </c>
      <c r="H135" s="161"/>
      <c r="I135" s="161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3">
    <mergeCell ref="A37:A38"/>
    <mergeCell ref="B37:B38"/>
    <mergeCell ref="B31:G31"/>
    <mergeCell ref="B28:E28"/>
    <mergeCell ref="B27:E27"/>
    <mergeCell ref="B30:G30"/>
    <mergeCell ref="F28:H28"/>
    <mergeCell ref="A35:I35"/>
    <mergeCell ref="B29:E29"/>
    <mergeCell ref="F29:H29"/>
    <mergeCell ref="E37:E38"/>
    <mergeCell ref="D37:D38"/>
    <mergeCell ref="G135:I135"/>
    <mergeCell ref="B25:E25"/>
    <mergeCell ref="B26:G26"/>
    <mergeCell ref="C37:C38"/>
    <mergeCell ref="F37:I37"/>
    <mergeCell ref="F1:I1"/>
    <mergeCell ref="C132:E132"/>
    <mergeCell ref="G132:I132"/>
    <mergeCell ref="C127:E127"/>
    <mergeCell ref="G127:I127"/>
    <mergeCell ref="H17:I17"/>
    <mergeCell ref="B21:E21"/>
    <mergeCell ref="B22:G22"/>
    <mergeCell ref="B24:E24"/>
    <mergeCell ref="B23:E23"/>
    <mergeCell ref="H21:I21"/>
    <mergeCell ref="B32:G32"/>
    <mergeCell ref="G128:I128"/>
    <mergeCell ref="C131:E131"/>
    <mergeCell ref="G131:I131"/>
    <mergeCell ref="C128:E128"/>
  </mergeCells>
  <phoneticPr fontId="7" type="noConversion"/>
  <pageMargins left="0.94488188976377963" right="0.35433070866141736" top="0.35433070866141736" bottom="0.27559055118110237" header="0.31496062992125984" footer="0.35433070866141736"/>
  <pageSetup paperSize="9" scale="35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19" zoomScale="55" zoomScaleSheetLayoutView="55" workbookViewId="0">
      <selection activeCell="B57" sqref="B57:F57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0" width="11.140625" style="47" customWidth="1"/>
    <col min="21" max="21" width="11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105</v>
      </c>
    </row>
    <row r="2" spans="1:13">
      <c r="K2" s="47" t="s">
        <v>159</v>
      </c>
    </row>
    <row r="3" spans="1:13">
      <c r="A3" s="235" t="s">
        <v>106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>
      <c r="A4" s="235" t="s">
        <v>214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ht="51.75" customHeight="1">
      <c r="A5" s="236" t="s">
        <v>184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20.100000000000001" customHeight="1">
      <c r="A6" s="238" t="s">
        <v>107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3" ht="13.5" customHeight="1">
      <c r="A7" s="239" t="s">
        <v>155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210" t="s">
        <v>25</v>
      </c>
      <c r="B11" s="210"/>
      <c r="C11" s="210"/>
      <c r="D11" s="192" t="s">
        <v>27</v>
      </c>
      <c r="E11" s="192"/>
      <c r="F11" s="192" t="s">
        <v>108</v>
      </c>
      <c r="G11" s="192"/>
      <c r="H11" s="192" t="s">
        <v>109</v>
      </c>
      <c r="I11" s="192"/>
      <c r="J11" s="192" t="s">
        <v>110</v>
      </c>
      <c r="K11" s="192"/>
      <c r="L11" s="192" t="s">
        <v>111</v>
      </c>
      <c r="M11" s="192"/>
    </row>
    <row r="12" spans="1:13" s="51" customFormat="1" ht="24.95" customHeight="1">
      <c r="A12" s="210">
        <v>1</v>
      </c>
      <c r="B12" s="210"/>
      <c r="C12" s="210"/>
      <c r="D12" s="192">
        <v>2</v>
      </c>
      <c r="E12" s="192"/>
      <c r="F12" s="192">
        <v>3</v>
      </c>
      <c r="G12" s="192"/>
      <c r="H12" s="192">
        <v>4</v>
      </c>
      <c r="I12" s="192"/>
      <c r="J12" s="192">
        <v>5</v>
      </c>
      <c r="K12" s="192"/>
      <c r="L12" s="192">
        <v>6</v>
      </c>
      <c r="M12" s="192"/>
    </row>
    <row r="13" spans="1:13" s="51" customFormat="1" ht="88.5" customHeight="1">
      <c r="A13" s="184" t="s">
        <v>201</v>
      </c>
      <c r="B13" s="185"/>
      <c r="C13" s="186"/>
      <c r="D13" s="231"/>
      <c r="E13" s="232"/>
      <c r="F13" s="231"/>
      <c r="G13" s="232"/>
      <c r="H13" s="233"/>
      <c r="I13" s="234"/>
      <c r="J13" s="225"/>
      <c r="K13" s="226"/>
      <c r="L13" s="227"/>
      <c r="M13" s="228"/>
    </row>
    <row r="14" spans="1:13" s="51" customFormat="1" ht="33.75" customHeight="1">
      <c r="A14" s="207" t="s">
        <v>112</v>
      </c>
      <c r="B14" s="208"/>
      <c r="C14" s="209"/>
      <c r="D14" s="229">
        <v>2</v>
      </c>
      <c r="E14" s="230"/>
      <c r="F14" s="223"/>
      <c r="G14" s="224"/>
      <c r="H14" s="229">
        <v>2</v>
      </c>
      <c r="I14" s="230"/>
      <c r="J14" s="214"/>
      <c r="K14" s="215"/>
      <c r="L14" s="214"/>
      <c r="M14" s="215"/>
    </row>
    <row r="15" spans="1:13" s="51" customFormat="1" ht="24.95" customHeight="1">
      <c r="A15" s="207" t="s">
        <v>113</v>
      </c>
      <c r="B15" s="208"/>
      <c r="C15" s="209"/>
      <c r="D15" s="229">
        <v>45</v>
      </c>
      <c r="E15" s="230"/>
      <c r="F15" s="223"/>
      <c r="G15" s="224"/>
      <c r="H15" s="229">
        <v>49</v>
      </c>
      <c r="I15" s="230"/>
      <c r="J15" s="214"/>
      <c r="K15" s="215"/>
      <c r="L15" s="214"/>
      <c r="M15" s="215"/>
    </row>
    <row r="16" spans="1:13" s="51" customFormat="1" ht="24.95" customHeight="1">
      <c r="A16" s="207" t="s">
        <v>114</v>
      </c>
      <c r="B16" s="208"/>
      <c r="C16" s="209"/>
      <c r="D16" s="229">
        <v>104</v>
      </c>
      <c r="E16" s="230"/>
      <c r="F16" s="223"/>
      <c r="G16" s="224"/>
      <c r="H16" s="229">
        <v>107</v>
      </c>
      <c r="I16" s="230"/>
      <c r="J16" s="214"/>
      <c r="K16" s="215"/>
      <c r="L16" s="214"/>
      <c r="M16" s="215"/>
    </row>
    <row r="17" spans="1:18" s="51" customFormat="1" ht="24.95" customHeight="1">
      <c r="A17" s="207" t="s">
        <v>115</v>
      </c>
      <c r="B17" s="208"/>
      <c r="C17" s="209"/>
      <c r="D17" s="229">
        <v>43</v>
      </c>
      <c r="E17" s="230"/>
      <c r="F17" s="229"/>
      <c r="G17" s="230"/>
      <c r="H17" s="229">
        <v>48</v>
      </c>
      <c r="I17" s="230"/>
      <c r="J17" s="214"/>
      <c r="K17" s="215"/>
      <c r="L17" s="214"/>
      <c r="M17" s="215"/>
      <c r="R17" s="52"/>
    </row>
    <row r="18" spans="1:18" s="51" customFormat="1" ht="24.95" customHeight="1">
      <c r="A18" s="207" t="s">
        <v>116</v>
      </c>
      <c r="B18" s="208"/>
      <c r="C18" s="209"/>
      <c r="D18" s="229">
        <v>44</v>
      </c>
      <c r="E18" s="230"/>
      <c r="F18" s="229"/>
      <c r="G18" s="230"/>
      <c r="H18" s="229">
        <v>40</v>
      </c>
      <c r="I18" s="230"/>
      <c r="J18" s="214"/>
      <c r="K18" s="215"/>
      <c r="L18" s="214"/>
      <c r="M18" s="215"/>
    </row>
    <row r="19" spans="1:18" s="51" customFormat="1" ht="24.95" customHeight="1">
      <c r="A19" s="184" t="s">
        <v>117</v>
      </c>
      <c r="B19" s="185"/>
      <c r="C19" s="186"/>
      <c r="D19" s="231">
        <v>54150</v>
      </c>
      <c r="E19" s="232"/>
      <c r="F19" s="241"/>
      <c r="G19" s="242"/>
      <c r="H19" s="231">
        <v>56500</v>
      </c>
      <c r="I19" s="232"/>
      <c r="J19" s="225"/>
      <c r="K19" s="226"/>
      <c r="L19" s="227">
        <v>77.400000000000006</v>
      </c>
      <c r="M19" s="228"/>
    </row>
    <row r="20" spans="1:18" s="51" customFormat="1" ht="24.95" customHeight="1">
      <c r="A20" s="207" t="s">
        <v>112</v>
      </c>
      <c r="B20" s="208"/>
      <c r="C20" s="209"/>
      <c r="D20" s="229">
        <v>980</v>
      </c>
      <c r="E20" s="230"/>
      <c r="F20" s="223"/>
      <c r="G20" s="224"/>
      <c r="H20" s="229">
        <v>1327</v>
      </c>
      <c r="I20" s="230"/>
      <c r="J20" s="216"/>
      <c r="K20" s="217"/>
      <c r="L20" s="214"/>
      <c r="M20" s="215"/>
    </row>
    <row r="21" spans="1:18" s="51" customFormat="1" ht="24.95" customHeight="1">
      <c r="A21" s="207" t="s">
        <v>113</v>
      </c>
      <c r="B21" s="208"/>
      <c r="C21" s="209"/>
      <c r="D21" s="229">
        <v>16532.900000000001</v>
      </c>
      <c r="E21" s="230"/>
      <c r="F21" s="223"/>
      <c r="G21" s="224"/>
      <c r="H21" s="229">
        <v>17836</v>
      </c>
      <c r="I21" s="230"/>
      <c r="J21" s="216"/>
      <c r="K21" s="217"/>
      <c r="L21" s="214"/>
      <c r="M21" s="215"/>
    </row>
    <row r="22" spans="1:18" s="51" customFormat="1" ht="24.95" customHeight="1">
      <c r="A22" s="207" t="s">
        <v>114</v>
      </c>
      <c r="B22" s="208"/>
      <c r="C22" s="209"/>
      <c r="D22" s="229">
        <v>24535.5</v>
      </c>
      <c r="E22" s="230"/>
      <c r="F22" s="223"/>
      <c r="G22" s="224"/>
      <c r="H22" s="229">
        <v>25038</v>
      </c>
      <c r="I22" s="230"/>
      <c r="J22" s="216"/>
      <c r="K22" s="217"/>
      <c r="L22" s="214"/>
      <c r="M22" s="215"/>
    </row>
    <row r="23" spans="1:18" s="51" customFormat="1" ht="24.95" customHeight="1">
      <c r="A23" s="207" t="s">
        <v>115</v>
      </c>
      <c r="B23" s="208"/>
      <c r="C23" s="209"/>
      <c r="D23" s="229">
        <v>5099.2</v>
      </c>
      <c r="E23" s="230"/>
      <c r="F23" s="223"/>
      <c r="G23" s="224"/>
      <c r="H23" s="229">
        <v>5184</v>
      </c>
      <c r="I23" s="230"/>
      <c r="J23" s="216"/>
      <c r="K23" s="217"/>
      <c r="L23" s="214"/>
      <c r="M23" s="215"/>
      <c r="R23" s="52"/>
    </row>
    <row r="24" spans="1:18" s="51" customFormat="1" ht="24.95" customHeight="1">
      <c r="A24" s="207" t="s">
        <v>116</v>
      </c>
      <c r="B24" s="208"/>
      <c r="C24" s="209"/>
      <c r="D24" s="229">
        <v>7002.4</v>
      </c>
      <c r="E24" s="230"/>
      <c r="F24" s="223"/>
      <c r="G24" s="224"/>
      <c r="H24" s="229">
        <v>7115</v>
      </c>
      <c r="I24" s="230"/>
      <c r="J24" s="216"/>
      <c r="K24" s="217"/>
      <c r="L24" s="214"/>
      <c r="M24" s="215"/>
    </row>
    <row r="25" spans="1:18" s="51" customFormat="1" ht="24.95" customHeight="1">
      <c r="A25" s="184" t="s">
        <v>118</v>
      </c>
      <c r="B25" s="185"/>
      <c r="C25" s="186"/>
      <c r="D25" s="231">
        <v>54150</v>
      </c>
      <c r="E25" s="232"/>
      <c r="F25" s="241"/>
      <c r="G25" s="242"/>
      <c r="H25" s="231">
        <v>56500</v>
      </c>
      <c r="I25" s="232"/>
      <c r="J25" s="225"/>
      <c r="K25" s="226"/>
      <c r="L25" s="227">
        <v>77.400000000000006</v>
      </c>
      <c r="M25" s="228"/>
    </row>
    <row r="26" spans="1:18" s="51" customFormat="1" ht="24.95" customHeight="1">
      <c r="A26" s="207" t="s">
        <v>112</v>
      </c>
      <c r="B26" s="208"/>
      <c r="C26" s="209"/>
      <c r="D26" s="229">
        <v>980</v>
      </c>
      <c r="E26" s="230"/>
      <c r="F26" s="223"/>
      <c r="G26" s="224"/>
      <c r="H26" s="229">
        <v>1327</v>
      </c>
      <c r="I26" s="230"/>
      <c r="J26" s="216"/>
      <c r="K26" s="217"/>
      <c r="L26" s="214"/>
      <c r="M26" s="215"/>
    </row>
    <row r="27" spans="1:18" s="51" customFormat="1" ht="24.95" customHeight="1">
      <c r="A27" s="207" t="s">
        <v>113</v>
      </c>
      <c r="B27" s="208"/>
      <c r="C27" s="209"/>
      <c r="D27" s="229">
        <v>16532.900000000001</v>
      </c>
      <c r="E27" s="230"/>
      <c r="F27" s="223"/>
      <c r="G27" s="224"/>
      <c r="H27" s="229">
        <v>17836</v>
      </c>
      <c r="I27" s="230"/>
      <c r="J27" s="216"/>
      <c r="K27" s="217"/>
      <c r="L27" s="214"/>
      <c r="M27" s="215"/>
    </row>
    <row r="28" spans="1:18" s="51" customFormat="1" ht="24.95" customHeight="1">
      <c r="A28" s="207" t="s">
        <v>114</v>
      </c>
      <c r="B28" s="208"/>
      <c r="C28" s="209"/>
      <c r="D28" s="229">
        <v>24535.5</v>
      </c>
      <c r="E28" s="230"/>
      <c r="F28" s="223"/>
      <c r="G28" s="224"/>
      <c r="H28" s="229">
        <v>25038</v>
      </c>
      <c r="I28" s="230"/>
      <c r="J28" s="216"/>
      <c r="K28" s="217"/>
      <c r="L28" s="214"/>
      <c r="M28" s="215"/>
    </row>
    <row r="29" spans="1:18" s="51" customFormat="1" ht="24.95" customHeight="1">
      <c r="A29" s="207" t="s">
        <v>115</v>
      </c>
      <c r="B29" s="208"/>
      <c r="C29" s="209"/>
      <c r="D29" s="229">
        <v>5099.2</v>
      </c>
      <c r="E29" s="230"/>
      <c r="F29" s="223"/>
      <c r="G29" s="224"/>
      <c r="H29" s="229">
        <v>5184</v>
      </c>
      <c r="I29" s="230"/>
      <c r="J29" s="216"/>
      <c r="K29" s="217"/>
      <c r="L29" s="214"/>
      <c r="M29" s="215"/>
      <c r="R29" s="52"/>
    </row>
    <row r="30" spans="1:18" s="51" customFormat="1" ht="24.95" customHeight="1">
      <c r="A30" s="207" t="s">
        <v>116</v>
      </c>
      <c r="B30" s="208"/>
      <c r="C30" s="209"/>
      <c r="D30" s="229">
        <v>7002.4</v>
      </c>
      <c r="E30" s="230"/>
      <c r="F30" s="223"/>
      <c r="G30" s="224"/>
      <c r="H30" s="229">
        <v>7115</v>
      </c>
      <c r="I30" s="230"/>
      <c r="J30" s="216"/>
      <c r="K30" s="217"/>
      <c r="L30" s="214"/>
      <c r="M30" s="215"/>
    </row>
    <row r="31" spans="1:18" s="51" customFormat="1" ht="46.5" customHeight="1">
      <c r="A31" s="184" t="s">
        <v>119</v>
      </c>
      <c r="B31" s="185"/>
      <c r="C31" s="186"/>
      <c r="D31" s="233"/>
      <c r="E31" s="234"/>
      <c r="F31" s="231"/>
      <c r="G31" s="232"/>
      <c r="H31" s="233"/>
      <c r="I31" s="234"/>
      <c r="J31" s="225"/>
      <c r="K31" s="226"/>
      <c r="L31" s="227"/>
      <c r="M31" s="228"/>
    </row>
    <row r="32" spans="1:18" s="51" customFormat="1" ht="24.95" customHeight="1">
      <c r="A32" s="207" t="s">
        <v>112</v>
      </c>
      <c r="B32" s="208"/>
      <c r="C32" s="209"/>
      <c r="D32" s="223">
        <v>40833.300000000003</v>
      </c>
      <c r="E32" s="224"/>
      <c r="F32" s="223"/>
      <c r="G32" s="224"/>
      <c r="H32" s="223">
        <v>55291.6</v>
      </c>
      <c r="I32" s="224"/>
      <c r="J32" s="214"/>
      <c r="K32" s="215"/>
      <c r="L32" s="214"/>
      <c r="M32" s="215"/>
    </row>
    <row r="33" spans="1:31" s="51" customFormat="1" ht="24.95" customHeight="1">
      <c r="A33" s="207" t="s">
        <v>113</v>
      </c>
      <c r="B33" s="208"/>
      <c r="C33" s="209"/>
      <c r="D33" s="223">
        <v>30614.799999999999</v>
      </c>
      <c r="E33" s="224"/>
      <c r="F33" s="223"/>
      <c r="G33" s="224"/>
      <c r="H33" s="223">
        <v>34638.199999999997</v>
      </c>
      <c r="I33" s="224"/>
      <c r="J33" s="214"/>
      <c r="K33" s="215"/>
      <c r="L33" s="214"/>
      <c r="M33" s="215"/>
    </row>
    <row r="34" spans="1:31" s="51" customFormat="1" ht="24.95" customHeight="1">
      <c r="A34" s="207" t="s">
        <v>114</v>
      </c>
      <c r="B34" s="208"/>
      <c r="C34" s="209"/>
      <c r="D34" s="223">
        <v>19659.5</v>
      </c>
      <c r="E34" s="224"/>
      <c r="F34" s="223"/>
      <c r="G34" s="224"/>
      <c r="H34" s="223">
        <v>22267.4</v>
      </c>
      <c r="I34" s="224"/>
      <c r="J34" s="214"/>
      <c r="K34" s="215"/>
      <c r="L34" s="214"/>
      <c r="M34" s="215"/>
    </row>
    <row r="35" spans="1:31" s="51" customFormat="1" ht="24.95" customHeight="1">
      <c r="A35" s="207" t="s">
        <v>115</v>
      </c>
      <c r="B35" s="208"/>
      <c r="C35" s="209"/>
      <c r="D35" s="223">
        <v>9881.7999999999993</v>
      </c>
      <c r="E35" s="224"/>
      <c r="F35" s="223"/>
      <c r="G35" s="224"/>
      <c r="H35" s="223">
        <v>10277.299999999999</v>
      </c>
      <c r="I35" s="224"/>
      <c r="J35" s="214"/>
      <c r="K35" s="215"/>
      <c r="L35" s="214"/>
      <c r="M35" s="215"/>
      <c r="R35" s="52"/>
    </row>
    <row r="36" spans="1:31" s="51" customFormat="1" ht="24.95" customHeight="1">
      <c r="A36" s="251" t="s">
        <v>116</v>
      </c>
      <c r="B36" s="251"/>
      <c r="C36" s="251"/>
      <c r="D36" s="223">
        <v>7579.5</v>
      </c>
      <c r="E36" s="224"/>
      <c r="F36" s="250"/>
      <c r="G36" s="250"/>
      <c r="H36" s="223">
        <v>16926.599999999999</v>
      </c>
      <c r="I36" s="224"/>
      <c r="J36" s="245"/>
      <c r="K36" s="245"/>
      <c r="L36" s="245"/>
      <c r="M36" s="245"/>
    </row>
    <row r="37" spans="1:31" ht="13.5" customHeight="1"/>
    <row r="38" spans="1:31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ht="13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248" t="s">
        <v>121</v>
      </c>
      <c r="B40" s="248" t="s">
        <v>122</v>
      </c>
      <c r="C40" s="198" t="s">
        <v>123</v>
      </c>
      <c r="D40" s="218"/>
      <c r="E40" s="218"/>
      <c r="F40" s="199"/>
      <c r="G40" s="192" t="s">
        <v>124</v>
      </c>
      <c r="H40" s="192"/>
      <c r="I40" s="192" t="s">
        <v>125</v>
      </c>
      <c r="J40" s="192"/>
      <c r="K40" s="192"/>
      <c r="L40" s="192" t="s">
        <v>126</v>
      </c>
      <c r="M40" s="243" t="s">
        <v>127</v>
      </c>
      <c r="N40" s="51"/>
      <c r="O40" s="51"/>
      <c r="P40" s="51"/>
      <c r="Q40" s="51"/>
      <c r="R40" s="51"/>
      <c r="S40" s="51"/>
    </row>
    <row r="41" spans="1:31" ht="89.25" customHeight="1">
      <c r="A41" s="249"/>
      <c r="B41" s="249"/>
      <c r="C41" s="200"/>
      <c r="D41" s="222"/>
      <c r="E41" s="222"/>
      <c r="F41" s="201"/>
      <c r="G41" s="192"/>
      <c r="H41" s="192"/>
      <c r="I41" s="55" t="s">
        <v>128</v>
      </c>
      <c r="J41" s="55" t="s">
        <v>129</v>
      </c>
      <c r="K41" s="55" t="s">
        <v>109</v>
      </c>
      <c r="L41" s="192"/>
      <c r="M41" s="244"/>
    </row>
    <row r="42" spans="1:31">
      <c r="A42" s="56">
        <v>1</v>
      </c>
      <c r="B42" s="57">
        <v>2</v>
      </c>
      <c r="C42" s="195">
        <v>3</v>
      </c>
      <c r="D42" s="196"/>
      <c r="E42" s="196"/>
      <c r="F42" s="197"/>
      <c r="G42" s="192">
        <v>4</v>
      </c>
      <c r="H42" s="192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177</v>
      </c>
      <c r="C43" s="195">
        <v>1999</v>
      </c>
      <c r="D43" s="196"/>
      <c r="E43" s="196"/>
      <c r="F43" s="197"/>
      <c r="G43" s="191" t="s">
        <v>181</v>
      </c>
      <c r="H43" s="191"/>
      <c r="I43" s="59">
        <v>200000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178</v>
      </c>
      <c r="C44" s="195">
        <v>2007</v>
      </c>
      <c r="D44" s="196"/>
      <c r="E44" s="196"/>
      <c r="F44" s="197"/>
      <c r="G44" s="191" t="s">
        <v>181</v>
      </c>
      <c r="H44" s="191"/>
      <c r="I44" s="59">
        <f>-K44</f>
        <v>0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179</v>
      </c>
      <c r="C45" s="195">
        <v>1959</v>
      </c>
      <c r="D45" s="196"/>
      <c r="E45" s="196"/>
      <c r="F45" s="197"/>
      <c r="G45" s="193" t="s">
        <v>182</v>
      </c>
      <c r="H45" s="194"/>
      <c r="I45" s="59">
        <v>0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180</v>
      </c>
      <c r="C46" s="195">
        <v>2018</v>
      </c>
      <c r="D46" s="196"/>
      <c r="E46" s="196"/>
      <c r="F46" s="197"/>
      <c r="G46" s="193" t="s">
        <v>182</v>
      </c>
      <c r="H46" s="194"/>
      <c r="I46" s="59">
        <v>200000</v>
      </c>
      <c r="J46" s="61"/>
      <c r="K46" s="60">
        <v>100000</v>
      </c>
      <c r="L46" s="60"/>
      <c r="M46" s="60"/>
    </row>
    <row r="47" spans="1:31" ht="58.5" customHeight="1">
      <c r="A47" s="56">
        <v>5</v>
      </c>
      <c r="B47" s="56" t="s">
        <v>218</v>
      </c>
      <c r="C47" s="195">
        <v>2024</v>
      </c>
      <c r="D47" s="196"/>
      <c r="E47" s="196"/>
      <c r="F47" s="197"/>
      <c r="G47" s="193" t="s">
        <v>182</v>
      </c>
      <c r="H47" s="194"/>
      <c r="I47" s="59"/>
      <c r="J47" s="61"/>
      <c r="K47" s="60">
        <v>350000</v>
      </c>
      <c r="L47" s="60"/>
      <c r="M47" s="60"/>
    </row>
    <row r="48" spans="1:31" ht="58.5" customHeight="1">
      <c r="A48" s="56">
        <v>6</v>
      </c>
      <c r="B48" s="56" t="s">
        <v>219</v>
      </c>
      <c r="C48" s="195">
        <v>2023</v>
      </c>
      <c r="D48" s="196"/>
      <c r="E48" s="196"/>
      <c r="F48" s="197"/>
      <c r="G48" s="193" t="s">
        <v>182</v>
      </c>
      <c r="H48" s="194"/>
      <c r="I48" s="59"/>
      <c r="J48" s="61"/>
      <c r="K48" s="60">
        <v>250000</v>
      </c>
      <c r="L48" s="60"/>
      <c r="M48" s="60"/>
    </row>
    <row r="49" spans="1:31">
      <c r="A49" s="62" t="s">
        <v>130</v>
      </c>
      <c r="B49" s="62"/>
      <c r="C49" s="252"/>
      <c r="D49" s="253"/>
      <c r="E49" s="253"/>
      <c r="F49" s="254"/>
      <c r="G49" s="252"/>
      <c r="H49" s="254"/>
      <c r="I49" s="63">
        <f>SUM(I43:I48)</f>
        <v>400000</v>
      </c>
      <c r="J49" s="63"/>
      <c r="K49" s="63">
        <f>SUM(K43:K48)</f>
        <v>900000</v>
      </c>
      <c r="L49" s="63"/>
      <c r="M49" s="63"/>
    </row>
    <row r="50" spans="1:31" ht="12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ht="16.5" customHeight="1">
      <c r="A51" s="16" t="s">
        <v>131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 ht="14.25" customHeight="1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132</v>
      </c>
    </row>
    <row r="53" spans="1:31" ht="18.75" customHeight="1">
      <c r="A53" s="192" t="s">
        <v>121</v>
      </c>
      <c r="B53" s="192" t="s">
        <v>133</v>
      </c>
      <c r="C53" s="192"/>
      <c r="D53" s="192"/>
      <c r="E53" s="192"/>
      <c r="F53" s="192"/>
      <c r="G53" s="192" t="s">
        <v>134</v>
      </c>
      <c r="H53" s="192"/>
      <c r="I53" s="192"/>
      <c r="J53" s="192"/>
      <c r="K53" s="192"/>
      <c r="L53" s="195" t="s">
        <v>135</v>
      </c>
      <c r="M53" s="196"/>
      <c r="N53" s="196"/>
      <c r="O53" s="196"/>
      <c r="P53" s="197"/>
      <c r="Q53" s="192" t="s">
        <v>136</v>
      </c>
      <c r="R53" s="192"/>
      <c r="S53" s="192"/>
      <c r="T53" s="192"/>
      <c r="U53" s="192"/>
      <c r="V53" s="192" t="s">
        <v>137</v>
      </c>
      <c r="W53" s="192"/>
      <c r="X53" s="192"/>
      <c r="Y53" s="192"/>
      <c r="Z53" s="192"/>
      <c r="AA53" s="195" t="s">
        <v>130</v>
      </c>
      <c r="AB53" s="196"/>
      <c r="AC53" s="196"/>
      <c r="AD53" s="196"/>
      <c r="AE53" s="197"/>
    </row>
    <row r="54" spans="1:31" ht="18.75" customHeight="1">
      <c r="A54" s="192"/>
      <c r="B54" s="192"/>
      <c r="C54" s="192"/>
      <c r="D54" s="192"/>
      <c r="E54" s="192"/>
      <c r="F54" s="192"/>
      <c r="G54" s="192" t="s">
        <v>138</v>
      </c>
      <c r="H54" s="192" t="s">
        <v>139</v>
      </c>
      <c r="I54" s="192"/>
      <c r="J54" s="192"/>
      <c r="K54" s="192"/>
      <c r="L54" s="192" t="s">
        <v>138</v>
      </c>
      <c r="M54" s="195" t="s">
        <v>139</v>
      </c>
      <c r="N54" s="196"/>
      <c r="O54" s="196"/>
      <c r="P54" s="197"/>
      <c r="Q54" s="192" t="s">
        <v>138</v>
      </c>
      <c r="R54" s="192" t="s">
        <v>139</v>
      </c>
      <c r="S54" s="192"/>
      <c r="T54" s="192"/>
      <c r="U54" s="192"/>
      <c r="V54" s="192" t="s">
        <v>138</v>
      </c>
      <c r="W54" s="192" t="s">
        <v>139</v>
      </c>
      <c r="X54" s="192"/>
      <c r="Y54" s="192"/>
      <c r="Z54" s="192"/>
      <c r="AA54" s="246" t="s">
        <v>138</v>
      </c>
      <c r="AB54" s="195" t="s">
        <v>139</v>
      </c>
      <c r="AC54" s="196"/>
      <c r="AD54" s="196"/>
      <c r="AE54" s="197"/>
    </row>
    <row r="55" spans="1:31">
      <c r="A55" s="192"/>
      <c r="B55" s="192"/>
      <c r="C55" s="192"/>
      <c r="D55" s="192"/>
      <c r="E55" s="192"/>
      <c r="F55" s="192"/>
      <c r="G55" s="192"/>
      <c r="H55" s="55" t="s">
        <v>140</v>
      </c>
      <c r="I55" s="55" t="s">
        <v>141</v>
      </c>
      <c r="J55" s="55" t="s">
        <v>142</v>
      </c>
      <c r="K55" s="55" t="s">
        <v>34</v>
      </c>
      <c r="L55" s="192"/>
      <c r="M55" s="55" t="s">
        <v>140</v>
      </c>
      <c r="N55" s="55" t="s">
        <v>141</v>
      </c>
      <c r="O55" s="55" t="s">
        <v>142</v>
      </c>
      <c r="P55" s="55" t="s">
        <v>34</v>
      </c>
      <c r="Q55" s="192"/>
      <c r="R55" s="55" t="s">
        <v>140</v>
      </c>
      <c r="S55" s="55" t="s">
        <v>141</v>
      </c>
      <c r="T55" s="55" t="s">
        <v>142</v>
      </c>
      <c r="U55" s="55" t="s">
        <v>34</v>
      </c>
      <c r="V55" s="192"/>
      <c r="W55" s="55" t="s">
        <v>140</v>
      </c>
      <c r="X55" s="55" t="s">
        <v>141</v>
      </c>
      <c r="Y55" s="55" t="s">
        <v>142</v>
      </c>
      <c r="Z55" s="55" t="s">
        <v>34</v>
      </c>
      <c r="AA55" s="247"/>
      <c r="AB55" s="55" t="s">
        <v>140</v>
      </c>
      <c r="AC55" s="55" t="s">
        <v>141</v>
      </c>
      <c r="AD55" s="55" t="s">
        <v>142</v>
      </c>
      <c r="AE55" s="55" t="s">
        <v>34</v>
      </c>
    </row>
    <row r="56" spans="1:31">
      <c r="A56" s="55">
        <v>1</v>
      </c>
      <c r="B56" s="192">
        <v>2</v>
      </c>
      <c r="C56" s="192"/>
      <c r="D56" s="192"/>
      <c r="E56" s="192"/>
      <c r="F56" s="192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>
      <c r="A57" s="69">
        <v>1</v>
      </c>
      <c r="B57" s="202" t="s">
        <v>217</v>
      </c>
      <c r="C57" s="202"/>
      <c r="D57" s="202"/>
      <c r="E57" s="202"/>
      <c r="F57" s="202"/>
      <c r="G57" s="70"/>
      <c r="H57" s="70"/>
      <c r="I57" s="70"/>
      <c r="J57" s="70"/>
      <c r="K57" s="70"/>
      <c r="L57" s="24">
        <f>M57+N57+O57+P57</f>
        <v>26550</v>
      </c>
      <c r="M57" s="24">
        <v>9250</v>
      </c>
      <c r="N57" s="24">
        <v>4000</v>
      </c>
      <c r="O57" s="24">
        <v>4000</v>
      </c>
      <c r="P57" s="24">
        <v>9300</v>
      </c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>
      <c r="A58" s="69">
        <v>2</v>
      </c>
      <c r="B58" s="202" t="s">
        <v>61</v>
      </c>
      <c r="C58" s="202"/>
      <c r="D58" s="202"/>
      <c r="E58" s="202"/>
      <c r="F58" s="202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48" customHeight="1">
      <c r="A59" s="69">
        <v>3</v>
      </c>
      <c r="B59" s="202" t="s">
        <v>220</v>
      </c>
      <c r="C59" s="202"/>
      <c r="D59" s="202"/>
      <c r="E59" s="202"/>
      <c r="F59" s="202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151">
        <v>8000</v>
      </c>
      <c r="R59" s="151">
        <v>2000</v>
      </c>
      <c r="S59" s="151">
        <v>2000</v>
      </c>
      <c r="T59" s="154">
        <v>2000</v>
      </c>
      <c r="U59" s="154">
        <v>2000</v>
      </c>
      <c r="V59" s="71">
        <v>10000</v>
      </c>
      <c r="W59" s="71">
        <v>2500</v>
      </c>
      <c r="X59" s="71">
        <v>2500</v>
      </c>
      <c r="Y59" s="71">
        <v>2500</v>
      </c>
      <c r="Z59" s="71">
        <v>2500</v>
      </c>
      <c r="AA59" s="71"/>
      <c r="AB59" s="71"/>
      <c r="AC59" s="71"/>
      <c r="AD59" s="71"/>
      <c r="AE59" s="71"/>
    </row>
    <row r="60" spans="1:31">
      <c r="A60" s="69"/>
      <c r="B60" s="203"/>
      <c r="C60" s="203"/>
      <c r="D60" s="203"/>
      <c r="E60" s="203"/>
      <c r="F60" s="203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>
      <c r="A61" s="204" t="s">
        <v>130</v>
      </c>
      <c r="B61" s="205"/>
      <c r="C61" s="205"/>
      <c r="D61" s="205"/>
      <c r="E61" s="205"/>
      <c r="F61" s="206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26550</v>
      </c>
      <c r="M61" s="73">
        <f t="shared" si="0"/>
        <v>9250</v>
      </c>
      <c r="N61" s="73">
        <f t="shared" si="0"/>
        <v>4000</v>
      </c>
      <c r="O61" s="73">
        <f t="shared" si="0"/>
        <v>4000</v>
      </c>
      <c r="P61" s="73">
        <f t="shared" si="0"/>
        <v>9300</v>
      </c>
      <c r="Q61" s="73">
        <v>8000</v>
      </c>
      <c r="R61" s="73">
        <f t="shared" si="0"/>
        <v>2000</v>
      </c>
      <c r="S61" s="73">
        <f t="shared" si="0"/>
        <v>2000</v>
      </c>
      <c r="T61" s="155">
        <f t="shared" si="0"/>
        <v>2000</v>
      </c>
      <c r="U61" s="155">
        <f t="shared" si="0"/>
        <v>2000</v>
      </c>
      <c r="V61" s="73">
        <f t="shared" si="0"/>
        <v>10000</v>
      </c>
      <c r="W61" s="73">
        <f t="shared" si="0"/>
        <v>2500</v>
      </c>
      <c r="X61" s="73">
        <f t="shared" si="0"/>
        <v>2500</v>
      </c>
      <c r="Y61" s="73">
        <f t="shared" si="0"/>
        <v>2500</v>
      </c>
      <c r="Z61" s="73">
        <f t="shared" si="0"/>
        <v>2500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>
      <c r="A62" s="207" t="s">
        <v>143</v>
      </c>
      <c r="B62" s="208"/>
      <c r="C62" s="208"/>
      <c r="D62" s="208"/>
      <c r="E62" s="208"/>
      <c r="F62" s="209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>
      <c r="A65" s="16" t="s">
        <v>157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132</v>
      </c>
      <c r="Y66" s="79"/>
      <c r="Z66" s="79"/>
      <c r="AA66" s="79"/>
      <c r="AB66" s="79"/>
      <c r="AC66" s="79"/>
      <c r="AD66" s="79"/>
      <c r="AE66" s="79"/>
    </row>
    <row r="67" spans="1:31" ht="18.75" customHeight="1">
      <c r="A67" s="210" t="s">
        <v>121</v>
      </c>
      <c r="B67" s="192" t="s">
        <v>144</v>
      </c>
      <c r="C67" s="192" t="s">
        <v>158</v>
      </c>
      <c r="D67" s="192"/>
      <c r="E67" s="192" t="s">
        <v>145</v>
      </c>
      <c r="F67" s="192"/>
      <c r="G67" s="192" t="s">
        <v>146</v>
      </c>
      <c r="H67" s="192"/>
      <c r="I67" s="192" t="s">
        <v>156</v>
      </c>
      <c r="J67" s="192"/>
      <c r="K67" s="195" t="s">
        <v>147</v>
      </c>
      <c r="L67" s="196"/>
      <c r="M67" s="196"/>
      <c r="N67" s="196"/>
      <c r="O67" s="196"/>
      <c r="P67" s="196"/>
      <c r="Q67" s="196"/>
      <c r="R67" s="196"/>
      <c r="S67" s="196"/>
      <c r="T67" s="197"/>
      <c r="U67" s="198" t="s">
        <v>148</v>
      </c>
      <c r="V67" s="218"/>
      <c r="W67" s="218"/>
      <c r="X67" s="218"/>
      <c r="Y67" s="199"/>
      <c r="Z67" s="80"/>
      <c r="AA67" s="80"/>
      <c r="AB67" s="80"/>
      <c r="AC67" s="80"/>
      <c r="AD67" s="80"/>
      <c r="AE67" s="80"/>
    </row>
    <row r="68" spans="1:31" ht="18.75" customHeight="1">
      <c r="A68" s="210"/>
      <c r="B68" s="192"/>
      <c r="C68" s="192"/>
      <c r="D68" s="192"/>
      <c r="E68" s="192"/>
      <c r="F68" s="192"/>
      <c r="G68" s="192"/>
      <c r="H68" s="192"/>
      <c r="I68" s="192"/>
      <c r="J68" s="192"/>
      <c r="K68" s="192" t="s">
        <v>149</v>
      </c>
      <c r="L68" s="192"/>
      <c r="M68" s="198" t="s">
        <v>150</v>
      </c>
      <c r="N68" s="199"/>
      <c r="O68" s="192" t="s">
        <v>151</v>
      </c>
      <c r="P68" s="192"/>
      <c r="Q68" s="192"/>
      <c r="R68" s="192"/>
      <c r="S68" s="192"/>
      <c r="T68" s="192"/>
      <c r="U68" s="219"/>
      <c r="V68" s="220"/>
      <c r="W68" s="220"/>
      <c r="X68" s="220"/>
      <c r="Y68" s="221"/>
      <c r="Z68" s="80"/>
      <c r="AA68" s="80"/>
      <c r="AB68" s="80"/>
      <c r="AC68" s="80"/>
      <c r="AD68" s="80"/>
      <c r="AE68" s="80"/>
    </row>
    <row r="69" spans="1:31">
      <c r="A69" s="210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200"/>
      <c r="N69" s="201"/>
      <c r="O69" s="192" t="s">
        <v>152</v>
      </c>
      <c r="P69" s="192"/>
      <c r="Q69" s="192" t="s">
        <v>153</v>
      </c>
      <c r="R69" s="192"/>
      <c r="S69" s="192" t="s">
        <v>154</v>
      </c>
      <c r="T69" s="192"/>
      <c r="U69" s="200"/>
      <c r="V69" s="222"/>
      <c r="W69" s="222"/>
      <c r="X69" s="222"/>
      <c r="Y69" s="201"/>
      <c r="Z69" s="81"/>
      <c r="AA69" s="81"/>
      <c r="AB69" s="81"/>
      <c r="AC69" s="81"/>
      <c r="AD69" s="81"/>
      <c r="AE69" s="81"/>
    </row>
    <row r="70" spans="1:31">
      <c r="A70" s="58">
        <v>1</v>
      </c>
      <c r="B70" s="55">
        <v>2</v>
      </c>
      <c r="C70" s="192">
        <v>3</v>
      </c>
      <c r="D70" s="192"/>
      <c r="E70" s="192">
        <v>4</v>
      </c>
      <c r="F70" s="192"/>
      <c r="G70" s="192">
        <v>5</v>
      </c>
      <c r="H70" s="192"/>
      <c r="I70" s="192">
        <v>6</v>
      </c>
      <c r="J70" s="192"/>
      <c r="K70" s="195">
        <v>7</v>
      </c>
      <c r="L70" s="197"/>
      <c r="M70" s="195">
        <v>8</v>
      </c>
      <c r="N70" s="197"/>
      <c r="O70" s="192">
        <v>9</v>
      </c>
      <c r="P70" s="192"/>
      <c r="Q70" s="210">
        <v>10</v>
      </c>
      <c r="R70" s="210"/>
      <c r="S70" s="192">
        <v>11</v>
      </c>
      <c r="T70" s="192"/>
      <c r="U70" s="195">
        <v>12</v>
      </c>
      <c r="V70" s="196"/>
      <c r="W70" s="196"/>
      <c r="X70" s="196"/>
      <c r="Y70" s="197"/>
      <c r="Z70" s="80"/>
      <c r="AA70" s="80"/>
      <c r="AB70" s="80"/>
      <c r="AC70" s="80"/>
      <c r="AD70" s="80"/>
      <c r="AE70" s="80"/>
    </row>
    <row r="71" spans="1:31">
      <c r="A71" s="69"/>
      <c r="B71" s="82"/>
      <c r="C71" s="190"/>
      <c r="D71" s="190"/>
      <c r="E71" s="191"/>
      <c r="F71" s="191"/>
      <c r="G71" s="191"/>
      <c r="H71" s="191"/>
      <c r="I71" s="191"/>
      <c r="J71" s="191"/>
      <c r="K71" s="193"/>
      <c r="L71" s="194"/>
      <c r="M71" s="193"/>
      <c r="N71" s="194"/>
      <c r="O71" s="191"/>
      <c r="P71" s="191"/>
      <c r="Q71" s="191"/>
      <c r="R71" s="191"/>
      <c r="S71" s="191"/>
      <c r="T71" s="191"/>
      <c r="U71" s="211"/>
      <c r="V71" s="212"/>
      <c r="W71" s="212"/>
      <c r="X71" s="212"/>
      <c r="Y71" s="213"/>
      <c r="Z71" s="80"/>
      <c r="AA71" s="80"/>
      <c r="AB71" s="80"/>
      <c r="AC71" s="80"/>
      <c r="AD71" s="80"/>
      <c r="AE71" s="80"/>
    </row>
    <row r="72" spans="1:31">
      <c r="A72" s="69"/>
      <c r="B72" s="82"/>
      <c r="C72" s="190"/>
      <c r="D72" s="190"/>
      <c r="E72" s="191"/>
      <c r="F72" s="191"/>
      <c r="G72" s="191"/>
      <c r="H72" s="191"/>
      <c r="I72" s="191"/>
      <c r="J72" s="191"/>
      <c r="K72" s="193"/>
      <c r="L72" s="194"/>
      <c r="M72" s="193"/>
      <c r="N72" s="194"/>
      <c r="O72" s="191"/>
      <c r="P72" s="191"/>
      <c r="Q72" s="191"/>
      <c r="R72" s="191"/>
      <c r="S72" s="191"/>
      <c r="T72" s="191"/>
      <c r="U72" s="211"/>
      <c r="V72" s="212"/>
      <c r="W72" s="212"/>
      <c r="X72" s="212"/>
      <c r="Y72" s="213"/>
      <c r="Z72" s="80"/>
      <c r="AA72" s="80"/>
      <c r="AB72" s="80"/>
      <c r="AC72" s="80"/>
      <c r="AD72" s="80"/>
      <c r="AE72" s="80"/>
    </row>
    <row r="73" spans="1:31">
      <c r="A73" s="69"/>
      <c r="B73" s="82"/>
      <c r="C73" s="190"/>
      <c r="D73" s="190"/>
      <c r="E73" s="191"/>
      <c r="F73" s="191"/>
      <c r="G73" s="191"/>
      <c r="H73" s="191"/>
      <c r="I73" s="191"/>
      <c r="J73" s="191"/>
      <c r="K73" s="193"/>
      <c r="L73" s="194"/>
      <c r="M73" s="193"/>
      <c r="N73" s="194"/>
      <c r="O73" s="191"/>
      <c r="P73" s="191"/>
      <c r="Q73" s="191"/>
      <c r="R73" s="191"/>
      <c r="S73" s="191"/>
      <c r="T73" s="191"/>
      <c r="U73" s="211"/>
      <c r="V73" s="212"/>
      <c r="W73" s="212"/>
      <c r="X73" s="212"/>
      <c r="Y73" s="213"/>
      <c r="Z73" s="80"/>
      <c r="AA73" s="80"/>
      <c r="AB73" s="80"/>
      <c r="AC73" s="80"/>
      <c r="AD73" s="80"/>
      <c r="AE73" s="80"/>
    </row>
    <row r="74" spans="1:31">
      <c r="A74" s="184" t="s">
        <v>130</v>
      </c>
      <c r="B74" s="185"/>
      <c r="C74" s="185"/>
      <c r="D74" s="186"/>
      <c r="E74" s="187"/>
      <c r="F74" s="187"/>
      <c r="G74" s="187"/>
      <c r="H74" s="187"/>
      <c r="I74" s="187"/>
      <c r="J74" s="187"/>
      <c r="K74" s="187"/>
      <c r="L74" s="187"/>
      <c r="M74" s="188"/>
      <c r="N74" s="189"/>
      <c r="O74" s="187"/>
      <c r="P74" s="187"/>
      <c r="Q74" s="187"/>
      <c r="R74" s="187"/>
      <c r="S74" s="187"/>
      <c r="T74" s="187"/>
      <c r="U74" s="181"/>
      <c r="V74" s="182"/>
      <c r="W74" s="182"/>
      <c r="X74" s="182"/>
      <c r="Y74" s="183"/>
      <c r="Z74" s="80"/>
      <c r="AA74" s="80"/>
      <c r="AB74" s="80"/>
      <c r="AC74" s="80"/>
      <c r="AD74" s="80"/>
      <c r="AE74" s="80"/>
    </row>
    <row r="75" spans="1:31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A53:A55"/>
    <mergeCell ref="C45:F45"/>
    <mergeCell ref="C46:F46"/>
    <mergeCell ref="C49:F49"/>
    <mergeCell ref="B53:F55"/>
    <mergeCell ref="G49:H49"/>
    <mergeCell ref="G46:H46"/>
    <mergeCell ref="C47:F47"/>
    <mergeCell ref="G47:H47"/>
    <mergeCell ref="C48:F48"/>
    <mergeCell ref="G48:H48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7" type="noConversion"/>
  <pageMargins left="1" right="0.27559055118110237" top="0.21" bottom="0.15748031496062992" header="0.2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2025-07-31T06:04:23Z</dcterms:modified>
</cp:coreProperties>
</file>